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firstSheet="2" activeTab="2"/>
  </bookViews>
  <sheets>
    <sheet name="mód.08." sheetId="1" state="hidden" r:id="rId1"/>
    <sheet name="Mód.06." sheetId="2" state="hidden" r:id="rId2"/>
    <sheet name="Összesen" sheetId="3" r:id="rId3"/>
    <sheet name="Bev" sheetId="4" r:id="rId4"/>
    <sheet name="Kiad" sheetId="5" r:id="rId5"/>
    <sheet name="Adósságot kel.köt." sheetId="6" r:id="rId6"/>
    <sheet name="EU" sheetId="7" r:id="rId7"/>
    <sheet name="Egyensúly3éves" sheetId="8" state="hidden" r:id="rId8"/>
    <sheet name="utem" sheetId="9" state="hidden" r:id="rId9"/>
    <sheet name="tobbeves" sheetId="10" state="hidden" r:id="rId10"/>
    <sheet name="közvetett támog" sheetId="11" state="hidden" r:id="rId11"/>
    <sheet name="Adósságot kel.köt. (2)" sheetId="12" state="hidden" r:id="rId12"/>
    <sheet name="Határozat" sheetId="13" state="hidden" r:id="rId13"/>
  </sheets>
  <externalReferences>
    <externalReference r:id="rId16"/>
    <externalReference r:id="rId17"/>
    <externalReference r:id="rId18"/>
  </externalReferences>
  <definedNames>
    <definedName name="aa" localSheetId="3">'[1]vagyon'!#REF!</definedName>
    <definedName name="aa" localSheetId="6">'[1]vagyon'!#REF!</definedName>
    <definedName name="aa" localSheetId="0">'[1]vagyon'!#REF!</definedName>
    <definedName name="aa">'[1]vagyon'!#REF!</definedName>
    <definedName name="aaa" localSheetId="3">'[1]vagyon'!#REF!</definedName>
    <definedName name="aaa" localSheetId="6">'[1]vagyon'!#REF!</definedName>
    <definedName name="aaa" localSheetId="0">'[1]vagyon'!#REF!</definedName>
    <definedName name="aaa">'[1]vagyon'!#REF!</definedName>
    <definedName name="bb" localSheetId="3">'[1]vagyon'!#REF!</definedName>
    <definedName name="bb" localSheetId="6">'[1]vagyon'!#REF!</definedName>
    <definedName name="bb" localSheetId="0">'[1]vagyon'!#REF!</definedName>
    <definedName name="bb">'[1]vagyon'!#REF!</definedName>
    <definedName name="bbb" localSheetId="3">'[1]vagyon'!#REF!</definedName>
    <definedName name="bbb" localSheetId="6">'[1]vagyon'!#REF!</definedName>
    <definedName name="bbb" localSheetId="0">'[1]vagyon'!#REF!</definedName>
    <definedName name="bbb">'[1]vagyon'!#REF!</definedName>
    <definedName name="ber" localSheetId="3">'[1]vagyon'!#REF!</definedName>
    <definedName name="ber" localSheetId="6">'[1]vagyon'!#REF!</definedName>
    <definedName name="ber" localSheetId="0">'[1]vagyon'!#REF!</definedName>
    <definedName name="ber">'[1]vagyon'!#REF!</definedName>
    <definedName name="bháza" localSheetId="3">'[1]vagyon'!#REF!</definedName>
    <definedName name="bháza" localSheetId="6">'[1]vagyon'!#REF!</definedName>
    <definedName name="bháza" localSheetId="0">'[1]vagyon'!#REF!</definedName>
    <definedName name="bháza">'[1]vagyon'!#REF!</definedName>
    <definedName name="CC" localSheetId="3">'[1]vagyon'!#REF!</definedName>
    <definedName name="CC" localSheetId="6">'[1]vagyon'!#REF!</definedName>
    <definedName name="CC" localSheetId="0">'[1]vagyon'!#REF!</definedName>
    <definedName name="CC">'[1]vagyon'!#REF!</definedName>
    <definedName name="ccc" localSheetId="3">'[1]vagyon'!#REF!</definedName>
    <definedName name="ccc" localSheetId="6">'[1]vagyon'!#REF!</definedName>
    <definedName name="ccc" localSheetId="0">'[1]vagyon'!#REF!</definedName>
    <definedName name="ccc">'[1]vagyon'!#REF!</definedName>
    <definedName name="cccc" localSheetId="3">'[2]vagyon'!#REF!</definedName>
    <definedName name="cccc" localSheetId="6">'[2]vagyon'!#REF!</definedName>
    <definedName name="cccc" localSheetId="0">'[2]vagyon'!#REF!</definedName>
    <definedName name="cccc">'[2]vagyon'!#REF!</definedName>
    <definedName name="cccccc" localSheetId="3">'[1]vagyon'!#REF!</definedName>
    <definedName name="cccccc" localSheetId="6">'[1]vagyon'!#REF!</definedName>
    <definedName name="cccccc" localSheetId="0">'[1]vagyon'!#REF!</definedName>
    <definedName name="cccccc">'[1]vagyon'!#REF!</definedName>
    <definedName name="ee" localSheetId="3">'[2]vagyon'!#REF!</definedName>
    <definedName name="ee" localSheetId="6">'[2]vagyon'!#REF!</definedName>
    <definedName name="ee" localSheetId="0">'[2]vagyon'!#REF!</definedName>
    <definedName name="ee">'[2]vagyon'!#REF!</definedName>
    <definedName name="éé" localSheetId="3">'[1]vagyon'!#REF!</definedName>
    <definedName name="éé" localSheetId="6">'[1]vagyon'!#REF!</definedName>
    <definedName name="éé" localSheetId="0">'[1]vagyon'!#REF!</definedName>
    <definedName name="éé">'[1]vagyon'!#REF!</definedName>
    <definedName name="ééééé" localSheetId="3">'[1]vagyon'!#REF!</definedName>
    <definedName name="ééééé" localSheetId="6">'[1]vagyon'!#REF!</definedName>
    <definedName name="ééééé" localSheetId="0">'[1]vagyon'!#REF!</definedName>
    <definedName name="ééééé">'[1]vagyon'!#REF!</definedName>
    <definedName name="ff" localSheetId="3">'[2]vagyon'!#REF!</definedName>
    <definedName name="ff" localSheetId="6">'[2]vagyon'!#REF!</definedName>
    <definedName name="ff" localSheetId="0">'[2]vagyon'!#REF!</definedName>
    <definedName name="ff">'[2]vagyon'!#REF!</definedName>
    <definedName name="fff" localSheetId="3">'[1]vagyon'!#REF!</definedName>
    <definedName name="fff" localSheetId="6">'[1]vagyon'!#REF!</definedName>
    <definedName name="fff" localSheetId="0">'[1]vagyon'!#REF!</definedName>
    <definedName name="fff">'[1]vagyon'!#REF!</definedName>
    <definedName name="ffff" localSheetId="3">'[1]vagyon'!#REF!</definedName>
    <definedName name="ffff" localSheetId="6">'[1]vagyon'!#REF!</definedName>
    <definedName name="ffff" localSheetId="0">'[1]vagyon'!#REF!</definedName>
    <definedName name="ffff">'[1]vagyon'!#REF!</definedName>
    <definedName name="ffffffff" localSheetId="3">'[1]vagyon'!#REF!</definedName>
    <definedName name="ffffffff" localSheetId="6">'[1]vagyon'!#REF!</definedName>
    <definedName name="ffffffff" localSheetId="0">'[1]vagyon'!#REF!</definedName>
    <definedName name="ffffffff">'[1]vagyon'!#REF!</definedName>
    <definedName name="HHH" localSheetId="3">'[1]vagyon'!#REF!</definedName>
    <definedName name="HHH" localSheetId="6">'[1]vagyon'!#REF!</definedName>
    <definedName name="HHH" localSheetId="0">'[1]vagyon'!#REF!</definedName>
    <definedName name="HHH">'[1]vagyon'!#REF!</definedName>
    <definedName name="HHHH" localSheetId="3">'[1]vagyon'!#REF!</definedName>
    <definedName name="HHHH" localSheetId="6">'[1]vagyon'!#REF!</definedName>
    <definedName name="HHHH" localSheetId="0">'[1]vagyon'!#REF!</definedName>
    <definedName name="HHHH">'[1]vagyon'!#REF!</definedName>
    <definedName name="iiii" localSheetId="3">'[1]vagyon'!#REF!</definedName>
    <definedName name="iiii" localSheetId="6">'[1]vagyon'!#REF!</definedName>
    <definedName name="iiii" localSheetId="0">'[1]vagyon'!#REF!</definedName>
    <definedName name="iiii">'[1]vagyon'!#REF!</definedName>
    <definedName name="kkk" localSheetId="3">'[1]vagyon'!#REF!</definedName>
    <definedName name="kkk" localSheetId="6">'[1]vagyon'!#REF!</definedName>
    <definedName name="kkk" localSheetId="0">'[1]vagyon'!#REF!</definedName>
    <definedName name="kkk">'[1]vagyon'!#REF!</definedName>
    <definedName name="kkkkk" localSheetId="3">'[1]vagyon'!#REF!</definedName>
    <definedName name="kkkkk" localSheetId="6">'[1]vagyon'!#REF!</definedName>
    <definedName name="kkkkk" localSheetId="0">'[1]vagyon'!#REF!</definedName>
    <definedName name="kkkkk">'[1]vagyon'!#REF!</definedName>
    <definedName name="lll" localSheetId="3">'[1]vagyon'!#REF!</definedName>
    <definedName name="lll" localSheetId="6">'[1]vagyon'!#REF!</definedName>
    <definedName name="lll" localSheetId="0">'[1]vagyon'!#REF!</definedName>
    <definedName name="lll">'[1]vagyon'!#REF!</definedName>
    <definedName name="mm" localSheetId="3">'[1]vagyon'!#REF!</definedName>
    <definedName name="mm" localSheetId="6">'[1]vagyon'!#REF!</definedName>
    <definedName name="mm" localSheetId="0">'[1]vagyon'!#REF!</definedName>
    <definedName name="mm">'[1]vagyon'!#REF!</definedName>
    <definedName name="mmm" localSheetId="3">'[1]vagyon'!#REF!</definedName>
    <definedName name="mmm" localSheetId="6">'[1]vagyon'!#REF!</definedName>
    <definedName name="mmm" localSheetId="0">'[1]vagyon'!#REF!</definedName>
    <definedName name="mmm">'[1]vagyon'!#REF!</definedName>
    <definedName name="_xlnm.Print_Titles" localSheetId="11">'Adósságot kel.köt. (2)'!$1:$6</definedName>
    <definedName name="_xlnm.Print_Titles" localSheetId="3">'Bev'!$1:$6</definedName>
    <definedName name="_xlnm.Print_Titles" localSheetId="7">'Egyensúly3éves'!$1:$2</definedName>
    <definedName name="_xlnm.Print_Titles" localSheetId="4">'Kiad'!$1:$6</definedName>
    <definedName name="_xlnm.Print_Titles" localSheetId="10">'közvetett támog'!$1:$3</definedName>
    <definedName name="_xlnm.Print_Titles" localSheetId="2">'Összesen'!$1:$4</definedName>
    <definedName name="Nyomtatási_ter" localSheetId="3">'[1]vagyon'!#REF!</definedName>
    <definedName name="Nyomtatási_ter" localSheetId="6">'[1]vagyon'!#REF!</definedName>
    <definedName name="Nyomtatási_ter" localSheetId="0">'[1]vagyon'!#REF!</definedName>
    <definedName name="Nyomtatási_ter">'[1]vagyon'!#REF!</definedName>
    <definedName name="Nyomtatási_ter2" localSheetId="3">'[1]vagyon'!#REF!</definedName>
    <definedName name="Nyomtatási_ter2" localSheetId="6">'[1]vagyon'!#REF!</definedName>
    <definedName name="Nyomtatási_ter2" localSheetId="0">'[1]vagyon'!#REF!</definedName>
    <definedName name="Nyomtatási_ter2">'[1]vagyon'!#REF!</definedName>
    <definedName name="OOO" localSheetId="3">'[2]vagyon'!#REF!</definedName>
    <definedName name="OOO" localSheetId="6">'[2]vagyon'!#REF!</definedName>
    <definedName name="OOO" localSheetId="0">'[2]vagyon'!#REF!</definedName>
    <definedName name="OOO">'[2]vagyon'!#REF!</definedName>
    <definedName name="OOOO" localSheetId="3">'[1]vagyon'!#REF!</definedName>
    <definedName name="OOOO" localSheetId="6">'[1]vagyon'!#REF!</definedName>
    <definedName name="OOOO" localSheetId="0">'[1]vagyon'!#REF!</definedName>
    <definedName name="OOOO">'[1]vagyon'!#REF!</definedName>
    <definedName name="OOOOOO" localSheetId="3">'[1]vagyon'!#REF!</definedName>
    <definedName name="OOOOOO" localSheetId="6">'[1]vagyon'!#REF!</definedName>
    <definedName name="OOOOOO" localSheetId="0">'[1]vagyon'!#REF!</definedName>
    <definedName name="OOOOOO">'[1]vagyon'!#REF!</definedName>
    <definedName name="OOÚÚÚÚ" localSheetId="3">'[1]vagyon'!#REF!</definedName>
    <definedName name="OOÚÚÚÚ" localSheetId="6">'[1]vagyon'!#REF!</definedName>
    <definedName name="OOÚÚÚÚ" localSheetId="0">'[1]vagyon'!#REF!</definedName>
    <definedName name="OOÚÚÚÚ">'[1]vagyon'!#REF!</definedName>
    <definedName name="OŐŐ" localSheetId="3">'[1]vagyon'!#REF!</definedName>
    <definedName name="OŐŐ" localSheetId="6">'[1]vagyon'!#REF!</definedName>
    <definedName name="OŐŐ" localSheetId="0">'[1]vagyon'!#REF!</definedName>
    <definedName name="OŐŐ">'[1]vagyon'!#REF!</definedName>
    <definedName name="ŐŐŐ" localSheetId="3">'[1]vagyon'!#REF!</definedName>
    <definedName name="ŐŐŐ" localSheetId="6">'[1]vagyon'!#REF!</definedName>
    <definedName name="ŐŐŐ" localSheetId="0">'[1]vagyon'!#REF!</definedName>
    <definedName name="ŐŐŐ">'[1]vagyon'!#REF!</definedName>
    <definedName name="Pénzmaradvány." localSheetId="3">'[2]vagyon'!#REF!</definedName>
    <definedName name="Pénzmaradvány." localSheetId="6">'[2]vagyon'!#REF!</definedName>
    <definedName name="Pénzmaradvány." localSheetId="0">'[2]vagyon'!#REF!</definedName>
    <definedName name="Pénzmaradvány.">'[2]vagyon'!#REF!</definedName>
    <definedName name="pénzmaradvány1" localSheetId="3">'[1]vagyon'!#REF!</definedName>
    <definedName name="pénzmaradvány1" localSheetId="6">'[1]vagyon'!#REF!</definedName>
    <definedName name="pénzmaradvány1" localSheetId="0">'[1]vagyon'!#REF!</definedName>
    <definedName name="pénzmaradvány1">'[1]vagyon'!#REF!</definedName>
    <definedName name="pmar" localSheetId="3">'[2]vagyon'!#REF!</definedName>
    <definedName name="pmar" localSheetId="6">'[2]vagyon'!#REF!</definedName>
    <definedName name="pmar" localSheetId="0">'[2]vagyon'!#REF!</definedName>
    <definedName name="pmar">'[2]vagyon'!#REF!</definedName>
    <definedName name="pp" localSheetId="3">'[1]vagyon'!#REF!</definedName>
    <definedName name="pp" localSheetId="6">'[1]vagyon'!#REF!</definedName>
    <definedName name="pp" localSheetId="0">'[1]vagyon'!#REF!</definedName>
    <definedName name="pp">'[1]vagyon'!#REF!</definedName>
    <definedName name="qqq" localSheetId="0">'[1]vagyon'!#REF!</definedName>
    <definedName name="qqq">'[1]vagyon'!#REF!</definedName>
    <definedName name="uu" localSheetId="3">'[1]vagyon'!#REF!</definedName>
    <definedName name="uu" localSheetId="6">'[1]vagyon'!#REF!</definedName>
    <definedName name="uu" localSheetId="0">'[1]vagyon'!#REF!</definedName>
    <definedName name="uu">'[1]vagyon'!#REF!</definedName>
    <definedName name="uuuuu" localSheetId="3">'[1]vagyon'!#REF!</definedName>
    <definedName name="uuuuu" localSheetId="6">'[1]vagyon'!#REF!</definedName>
    <definedName name="uuuuu" localSheetId="0">'[1]vagyon'!#REF!</definedName>
    <definedName name="uuuuu">'[1]vagyon'!#REF!</definedName>
    <definedName name="ŰŰ" localSheetId="3">'[2]vagyon'!#REF!</definedName>
    <definedName name="ŰŰ" localSheetId="6">'[2]vagyon'!#REF!</definedName>
    <definedName name="ŰŰ" localSheetId="0">'[2]vagyon'!#REF!</definedName>
    <definedName name="ŰŰ">'[2]vagyon'!#REF!</definedName>
    <definedName name="vagy" localSheetId="3">'[3]vagyon'!#REF!</definedName>
    <definedName name="vagy" localSheetId="6">'[3]vagyon'!#REF!</definedName>
    <definedName name="vagy" localSheetId="0">'[3]vagyon'!#REF!</definedName>
    <definedName name="vagy">'[3]vagyon'!#REF!</definedName>
    <definedName name="ww" localSheetId="3">'[1]vagyon'!#REF!</definedName>
    <definedName name="ww" localSheetId="6">'[1]vagyon'!#REF!</definedName>
    <definedName name="ww" localSheetId="0">'[1]vagyon'!#REF!</definedName>
    <definedName name="ww">'[1]vagyon'!#REF!</definedName>
    <definedName name="x" localSheetId="0">'[1]vagyon'!#REF!</definedName>
    <definedName name="x">'[1]vagyon'!#REF!</definedName>
    <definedName name="XXXX" localSheetId="3">'[1]vagyon'!#REF!</definedName>
    <definedName name="XXXX" localSheetId="6">'[1]vagyon'!#REF!</definedName>
    <definedName name="XXXX" localSheetId="0">'[1]vagyon'!#REF!</definedName>
    <definedName name="XXXX">'[1]vagyon'!#REF!</definedName>
    <definedName name="xxxxx" localSheetId="3">'[1]vagyon'!#REF!</definedName>
    <definedName name="xxxxx" localSheetId="6">'[1]vagyon'!#REF!</definedName>
    <definedName name="xxxxx" localSheetId="0">'[1]vagyon'!#REF!</definedName>
    <definedName name="xxxxx">'[1]vagyon'!#REF!</definedName>
    <definedName name="ZZZZZ" localSheetId="3">'[1]vagyon'!#REF!</definedName>
    <definedName name="ZZZZZ" localSheetId="6">'[1]vagyon'!#REF!</definedName>
    <definedName name="ZZZZZ" localSheetId="0">'[1]vagyon'!#REF!</definedName>
    <definedName name="ZZZZZ">'[1]vagyon'!#REF!</definedName>
  </definedNames>
  <calcPr fullCalcOnLoad="1"/>
</workbook>
</file>

<file path=xl/sharedStrings.xml><?xml version="1.0" encoding="utf-8"?>
<sst xmlns="http://schemas.openxmlformats.org/spreadsheetml/2006/main" count="1044" uniqueCount="442">
  <si>
    <t>Eredeti</t>
  </si>
  <si>
    <t>Összesen</t>
  </si>
  <si>
    <t>Bevételek összesen</t>
  </si>
  <si>
    <t>Kiadások összesen</t>
  </si>
  <si>
    <t>Megnevezés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</si>
  <si>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</si>
  <si>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</si>
  <si>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</si>
  <si>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</si>
  <si>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</si>
  <si>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</si>
  <si>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</si>
  <si>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</si>
  <si>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</si>
  <si>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</si>
  <si>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</si>
  <si>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Hitelviszonyt megtestesítő értékpapír</t>
  </si>
  <si>
    <t>Adott váltó</t>
  </si>
  <si>
    <t>Pénzügyi lizing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</si>
  <si>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</si>
  <si>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</si>
  <si>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</si>
  <si>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</si>
  <si>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</si>
  <si>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</si>
  <si>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</si>
  <si>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</si>
  <si>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</si>
  <si>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</si>
  <si>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</si>
  <si>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</si>
  <si>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</si>
  <si>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</si>
  <si>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</si>
  <si>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</si>
  <si>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</si>
  <si>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</si>
  <si>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</si>
  <si>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</si>
  <si>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</si>
  <si>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</si>
  <si>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</si>
  <si>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</si>
  <si>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</si>
  <si>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</si>
  <si>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</si>
  <si>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</si>
  <si>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</si>
  <si>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</si>
  <si>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</si>
  <si>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Költségvetési bevételek</t>
  </si>
  <si>
    <t>Költségvetési kiadások</t>
  </si>
  <si>
    <t>Reorganizációs hitel</t>
  </si>
  <si>
    <t>Víziközmű-társulattól annak megszűnése miatt átvett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</si>
  <si>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</si>
  <si>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</si>
  <si>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</si>
  <si>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</si>
  <si>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</si>
  <si>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</si>
  <si>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</si>
  <si>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</si>
  <si>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</si>
  <si>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</si>
  <si>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</si>
  <si>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</si>
  <si>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</si>
  <si>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kiadások</t>
  </si>
  <si>
    <t xml:space="preserve">- Idegenforgalmi adóval kapcsolatos közvetett támogatások </t>
  </si>
  <si>
    <t>Záró pénzkészlet</t>
  </si>
  <si>
    <t>Európai uniós vagy nemzetközi szervezettől elnyert támogatás előfinanszírozását szolgáló ügylet</t>
  </si>
  <si>
    <t>Kötelező</t>
  </si>
  <si>
    <t>Önként vállalt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</si>
  <si>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</si>
  <si>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</si>
  <si>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</si>
  <si>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</si>
  <si>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</si>
  <si>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</si>
  <si>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</si>
  <si>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</si>
  <si>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</si>
  <si>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</si>
  <si>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ÜGYLETEKBŐL ÉS KEZESSÉGVÁLLALÁSOKBÓL FENNÁLLÓ KÖTELEZETTSÉGEI</t>
  </si>
  <si>
    <t>Terv</t>
  </si>
  <si>
    <t>Egyéb felhalmozási célú kiadások</t>
  </si>
  <si>
    <t>Működési célú támogatások államháztartáson belülről</t>
  </si>
  <si>
    <t>Felhalmozási célú támogatások államháztartáson belülről</t>
  </si>
  <si>
    <t>Közhatalmi bevételek</t>
  </si>
  <si>
    <t>Működési célú átvett pénzeszközök</t>
  </si>
  <si>
    <t>Felhalmozási célú átvett pénzeszközök</t>
  </si>
  <si>
    <t>ÉS KEZESSÉGVÁLLALÁSOKBÓL FENNÁLLÓ KÖTELEZETTSÉGEI</t>
  </si>
  <si>
    <t xml:space="preserve">SAJÁT BEVÉTELEI, TOVÁBBÁ ADÓSSÁGOT KELETKEZTETŐ ÜGYLETEKBŐL </t>
  </si>
  <si>
    <t>Képviselő-testület felkéri a polgármestert, hogy kísérje figyelemmel a kötelezettségvállalások teljesítését és erről adjon tájékoztatást a képviselő-testület részére.</t>
  </si>
  <si>
    <t>Saját bevétel 50 %-ánál figyelmen kívül hagyható, tárgyévet terhelő kötelezettség</t>
  </si>
  <si>
    <t>Államigazgatási</t>
  </si>
  <si>
    <t>Naptári éven belül lejáró futamidejű adósságot keletkeztető ügylet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</si>
  <si>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</si>
  <si>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</si>
  <si>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adatok Ft-ban</t>
  </si>
  <si>
    <t>2020.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</si>
  <si>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</si>
  <si>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</si>
  <si>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</si>
  <si>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2021.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</si>
  <si>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</si>
  <si>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"</t>
  </si>
  <si>
    <t>eredeti</t>
  </si>
  <si>
    <t>Előirányzat</t>
  </si>
  <si>
    <t>2022.</t>
  </si>
  <si>
    <t>Tény</t>
  </si>
  <si>
    <t>Mód.3.</t>
  </si>
  <si>
    <t>Mód.4.</t>
  </si>
  <si>
    <t>Mód.5.</t>
  </si>
  <si>
    <t>Mód.6.</t>
  </si>
  <si>
    <t>K11 Foglalkoztatottak személyi juttatásai</t>
  </si>
  <si>
    <t>K12 Külső személyi juttatások</t>
  </si>
  <si>
    <t>K1 Személyi juttatások</t>
  </si>
  <si>
    <t>K2 Munkaadókat terhelő járulékok és szociális hozzájárulási adó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</si>
  <si>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</si>
  <si>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</si>
  <si>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</si>
  <si>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</si>
  <si>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</si>
  <si>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K42 Családi támogatások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</si>
  <si>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</si>
  <si>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</si>
  <si>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</si>
  <si>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</si>
  <si>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K48 Egyéb nem intézményi ellátások</t>
  </si>
  <si>
    <t>K4 Ellátottak pénzbeli juttatásai</t>
  </si>
  <si>
    <t>K502 Elvonások és befizetések</t>
  </si>
  <si>
    <t>K503 Működési célú garancia- és kezességvállalásból származó kifizetés államháztartáson belülre</t>
  </si>
  <si>
    <t>K505 Működési célú visszatérítendő támogatások, kölcsönök törlesztése államháztartáson belülre</t>
  </si>
  <si>
    <t>K506 Egyéb működési célú támogatások államháztartáson belülre</t>
  </si>
  <si>
    <t>K508 Működési célú visszatérítendő támogatások, kölcsönök nyújtása államháztartáson kívülre</t>
  </si>
  <si>
    <t>K507 Működési célú garancia- és kezességvállalásból származó kifizetés államháztartáson kívülre</t>
  </si>
  <si>
    <t>K512 Egyéb működési célú támogatások államháztartáson kívülre</t>
  </si>
  <si>
    <t>K513 Tartalékok</t>
  </si>
  <si>
    <t>K5 Egyéb működési célú kiadások</t>
  </si>
  <si>
    <t>K6 Beruházások</t>
  </si>
  <si>
    <t>K7 Felújítások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</si>
  <si>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</si>
  <si>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</si>
  <si>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K83 Felhalmozási célú visszatérítendő támogatások, kölcsönök törlesztése államháztartáson belülre</t>
  </si>
  <si>
    <t>K84 Egyéb felhalmozási célú támogatások államháztartáson belülre</t>
  </si>
  <si>
    <t>K85 Felhalmozási célú garancia- és kezességvállalásból származó kifizetés államháztartáson kívülre</t>
  </si>
  <si>
    <t>K86 Felhalmozási célú visszatérítendő támogatások, kölcsönök nyújtása államháztartáson kívülre</t>
  </si>
  <si>
    <t>K87 Lakástámogatás</t>
  </si>
  <si>
    <t>K89 Egyéb felhalmozási célú támogatások államháztartáson kívülre</t>
  </si>
  <si>
    <t>K8 Egyéb felhalmozási célú kiadások</t>
  </si>
  <si>
    <t>K915 Központi, irányító szervi támogatások folyósítása</t>
  </si>
  <si>
    <t>K9 Finanszírozási kiadások</t>
  </si>
  <si>
    <r>
      <t>KIADÁSAI</t>
    </r>
    <r>
      <rPr>
        <i/>
        <sz val="12"/>
        <color indexed="8"/>
        <rFont val="Times New Roman"/>
        <family val="1"/>
      </rPr>
      <t xml:space="preserve"> (adatok Ft-ban)</t>
    </r>
  </si>
  <si>
    <r>
      <t>BEVÉTELEI</t>
    </r>
    <r>
      <rPr>
        <i/>
        <sz val="12"/>
        <color indexed="8"/>
        <rFont val="Times New Roman"/>
        <family val="1"/>
      </rPr>
      <t xml:space="preserve"> (adatok Ft-ban)</t>
    </r>
  </si>
  <si>
    <t>B111 Helyi önkormányzatok működésének általános támogatása</t>
  </si>
  <si>
    <t>B112 Települési önkormányzatok egyes közművelődési feladatainak támogatása</t>
  </si>
  <si>
    <t>B113 Települési önkormányzatok szociális, gyermekjóléti és gyermekétkeztetési feladatainak támogatása</t>
  </si>
  <si>
    <t>B114 Települési önkormányzatok kulturális feladatainak támogatása</t>
  </si>
  <si>
    <t>B115 Működési célú költségvetési támogatások és kiegészítő támogatások</t>
  </si>
  <si>
    <t>B116 Elszámolásból származó bevételek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</si>
  <si>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</si>
  <si>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</si>
  <si>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</si>
  <si>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</si>
  <si>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</si>
  <si>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</si>
  <si>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</si>
  <si>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</si>
  <si>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</si>
  <si>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</si>
  <si>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</si>
  <si>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</si>
  <si>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 Jövedelemadók</t>
  </si>
  <si>
    <t>B34 Vagyoni típusú adók</t>
  </si>
  <si>
    <t>B35 Termékek és szolgáltatások adói</t>
  </si>
  <si>
    <t>B36 Egyéb közhatalmi bevételek</t>
  </si>
  <si>
    <t>B3 Közhatalmi bevételek</t>
  </si>
  <si>
    <t>B401 Készletértékesítés bevétele</t>
  </si>
  <si>
    <t>B402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</si>
  <si>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</si>
  <si>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</si>
  <si>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</si>
  <si>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</si>
  <si>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 és más nyereségjellegű bevételek</t>
  </si>
  <si>
    <t>B409 Egyéb pénzügyi műveletek bevételei</t>
  </si>
  <si>
    <t>B410 Biztosító által fizetett kártérítés</t>
  </si>
  <si>
    <t>B411 Egyéb működési bevételek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</si>
  <si>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</si>
  <si>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</si>
  <si>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</si>
  <si>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</si>
  <si>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</si>
  <si>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</si>
  <si>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</si>
  <si>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</si>
  <si>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B64 Működési célú visszatérítendő támogatások, kölcsönök visszatérülése államháztartáson kívülről</t>
  </si>
  <si>
    <t>B65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</si>
  <si>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</si>
  <si>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</si>
  <si>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B74 Felhalmozási célú visszatérítendő támogatások, kölcsönök visszatérülése államháztartáson kívülről</t>
  </si>
  <si>
    <t>B75 Egyéb felhalmozási célú átvett pénzeszközök</t>
  </si>
  <si>
    <t>B7 Felhalmozási célú átvett pénzeszközök</t>
  </si>
  <si>
    <t>Belső finanszírozási bevételek</t>
  </si>
  <si>
    <t>B816 Központi, irányító szervi támogatás</t>
  </si>
  <si>
    <t>Külső finanszírozási bevételek</t>
  </si>
  <si>
    <t>B8 Finanszírozási bevételek</t>
  </si>
  <si>
    <t>Helyi adók</t>
  </si>
  <si>
    <t>Tulajdonosi bevételek</t>
  </si>
  <si>
    <t>Díjak, pótlékok, bírságok, települési adók</t>
  </si>
  <si>
    <t>Immateriális javak, ingatlanok és egyéb tárgyi eszközök értékesítése</t>
  </si>
  <si>
    <t>Részesedések értékesítése és részesedések megszűnéséhez kapcsolódó bevételek</t>
  </si>
  <si>
    <t>Privatizációból származó bevételek</t>
  </si>
  <si>
    <t>Garancia- és kezességvállalásból származó megtérülések</t>
  </si>
  <si>
    <t xml:space="preserve">2020. ÉVI SAJÁT BEVÉTELEI, TOVÁBBÁ ADÓSSÁGOT KELETKEZTETŐ </t>
  </si>
  <si>
    <t>Kezesség-, garanciavállalásból eredő fizetési kötelezettség</t>
  </si>
  <si>
    <t>Halaszott fizetés, részletfizetés</t>
  </si>
  <si>
    <t>Hitel</t>
  </si>
  <si>
    <t>Kölcsön</t>
  </si>
  <si>
    <t>2023.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</si>
  <si>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2020. december 31.</t>
    </r>
  </si>
  <si>
    <t>Ellátottak térítési díjának, kártérítésének méltányossági alapon történő elengedésének összege</t>
  </si>
  <si>
    <t>B403 Közvetített szolgáltatások ellenértéke</t>
  </si>
  <si>
    <t xml:space="preserve">2018. Tény </t>
  </si>
  <si>
    <t>2019. várható tény</t>
  </si>
  <si>
    <t>2020. terv</t>
  </si>
  <si>
    <t>Működési költségvetési bevétel</t>
  </si>
  <si>
    <t>Felhalmozási költségvetési bevétel</t>
  </si>
  <si>
    <t>Felhalmozási költségvetési kiadás</t>
  </si>
  <si>
    <t>Működési költségvetési kiadás</t>
  </si>
  <si>
    <t xml:space="preserve">     B16-ból: központi költségvetési szervek</t>
  </si>
  <si>
    <t xml:space="preserve">     B16-ból: központi kezelésű előirányzatok</t>
  </si>
  <si>
    <t xml:space="preserve">     B16-ból: fejezeti kezelésű előirányzatok EU-s programokra és azok hazai társfinanszírozása</t>
  </si>
  <si>
    <t xml:space="preserve">     B16-ból: egyéb fejezeti kezelésű előirányzatok</t>
  </si>
  <si>
    <t xml:space="preserve">     B16-ból: társadalombiztosítás pénzügyi alapjai</t>
  </si>
  <si>
    <t xml:space="preserve">     B16-ból: elkülönített állami pénzalapok</t>
  </si>
  <si>
    <t xml:space="preserve">     B16-ból: helyi önkormányzatok és költségvetési szerveik</t>
  </si>
  <si>
    <t xml:space="preserve">     B16-ból: társulások és költségvetési szerveik</t>
  </si>
  <si>
    <t xml:space="preserve">     B16-ból: nemzetiségi önkormányzatok és költségvetési szerveik</t>
  </si>
  <si>
    <t xml:space="preserve">     B16-ból: térségi fejlesztési tanácsok és költségvetési szerveik</t>
  </si>
  <si>
    <t xml:space="preserve">     B25-ből: központi költségvetési szervek</t>
  </si>
  <si>
    <t xml:space="preserve">     B25-ből: központi kezelésű előirányzatok</t>
  </si>
  <si>
    <t xml:space="preserve">     B25-ből: fejezeti kezelésű előirányzatok EU-s programokra és azok hazai társfinanszírozása</t>
  </si>
  <si>
    <t xml:space="preserve">     B25-ből: egyéb fejezeti kezelésű előirányzatok</t>
  </si>
  <si>
    <t xml:space="preserve">     B25-ből: társadalombiztosítás pénzügyi alapjai</t>
  </si>
  <si>
    <t xml:space="preserve">     B25-ből: elkülönített állami pénzalapok</t>
  </si>
  <si>
    <t xml:space="preserve">     B25-ből: helyi önkormányzatok és költségvetési szerveik</t>
  </si>
  <si>
    <t xml:space="preserve">     B25-ből: társulások és költségvetési szerveik</t>
  </si>
  <si>
    <t xml:space="preserve">     B25-ből: nemzetiségi önkormányzatok és költségvetési szerveik</t>
  </si>
  <si>
    <t xml:space="preserve">     B25-ből: térségi fejlesztési tanácsok és költségvetési szerveik</t>
  </si>
  <si>
    <t xml:space="preserve">     B34-ből: építményadó</t>
  </si>
  <si>
    <t xml:space="preserve">     B34-ből: magánszemélyek kommunális adója</t>
  </si>
  <si>
    <t xml:space="preserve">     B34-ből: telekadó</t>
  </si>
  <si>
    <t xml:space="preserve">     B35-ből:</t>
  </si>
  <si>
    <t xml:space="preserve">     B35-ből: állandó jelleggel végzett iparűzési tevékenység után fizetett helyi iparűzési adó</t>
  </si>
  <si>
    <t xml:space="preserve">     B35-ből: ideiglenes jelleggel végzett iparűzési tevékenység után fizetett helyi iparűzési adó</t>
  </si>
  <si>
    <t xml:space="preserve">     B35-ből: belföldi gépjárművek adójának a helyi önkormányzatot megillető része</t>
  </si>
  <si>
    <t xml:space="preserve">     B35-ből:  tartózkodás után fizetett idegenforgalmi adó</t>
  </si>
  <si>
    <t xml:space="preserve">     B401-ből:</t>
  </si>
  <si>
    <t xml:space="preserve">     B402-ből:</t>
  </si>
  <si>
    <t xml:space="preserve">     B402-ből: tárgyi eszközök bérbeadásából származó bevétel</t>
  </si>
  <si>
    <t xml:space="preserve">     B403-ból: államháztartáson belül</t>
  </si>
  <si>
    <t xml:space="preserve">     B35-ből: korábbi évek megszűnt adónemei áthúzódó fizetéseiből befolyt bevételek</t>
  </si>
  <si>
    <t xml:space="preserve">     B54-ből: privatizációból származó bevétel</t>
  </si>
  <si>
    <t xml:space="preserve">     B64-ből: egyházi jogi személyek</t>
  </si>
  <si>
    <t xml:space="preserve">     B64-ből: nonprofit gazdasági társaságok</t>
  </si>
  <si>
    <t xml:space="preserve">     B64-ből: egyéb civil szervezetek</t>
  </si>
  <si>
    <t xml:space="preserve">     B64-ből: háztartások</t>
  </si>
  <si>
    <t xml:space="preserve">     B64-ből: pénzügyi vállalkozások</t>
  </si>
  <si>
    <t xml:space="preserve">     B64-ből: állami többségi tulajdonú nem pénzügyi vállalkozások</t>
  </si>
  <si>
    <t xml:space="preserve">     B64-ből: önkormányzati többségi tulajdonú nem pénzügyi vállalkozások</t>
  </si>
  <si>
    <t xml:space="preserve">     B64-ből: egyéb vállalkozások</t>
  </si>
  <si>
    <t xml:space="preserve">     B64-ből: külföldi szervezetek, személyek</t>
  </si>
  <si>
    <t xml:space="preserve">     B65-ből: egyházi jogi személyek</t>
  </si>
  <si>
    <t xml:space="preserve">     B65-ből: nonprofit gazdasági társaságok</t>
  </si>
  <si>
    <t xml:space="preserve">     B65-ből: egyéb civil szervezetek</t>
  </si>
  <si>
    <t xml:space="preserve">     B65-ből: háztartások</t>
  </si>
  <si>
    <t xml:space="preserve">     B65-ből: pénzügyi vállalkozások</t>
  </si>
  <si>
    <t xml:space="preserve">     B65-ből: állami többségi tulajdonú nem pénzügyi vállalkozások</t>
  </si>
  <si>
    <t xml:space="preserve">     B65-ből: önkormányzati többségi tulajdonú nem pénzügyi vállalkozások</t>
  </si>
  <si>
    <t xml:space="preserve">     B65-ből: egyéb vállalkozások</t>
  </si>
  <si>
    <t xml:space="preserve">     B65-ből: külföldi szervezetek, személyek</t>
  </si>
  <si>
    <t xml:space="preserve">     B74-ből: egyházi jogi személyek</t>
  </si>
  <si>
    <t xml:space="preserve">     B74-ből: nonprofit gazdasági társaságok</t>
  </si>
  <si>
    <t xml:space="preserve">     B74-ből: egyéb civil szervezetek</t>
  </si>
  <si>
    <t xml:space="preserve">     B74-ből: háztartások</t>
  </si>
  <si>
    <t xml:space="preserve">     B74-ből: pénzügyi vállalkozások</t>
  </si>
  <si>
    <t xml:space="preserve">     B74-ből: állami többségi tulajdonú nem pénzügyi vállalkozások</t>
  </si>
  <si>
    <t xml:space="preserve">     B74-ből: önkormányzati többségi tulajdonú nem pénzügyi vállalkozások</t>
  </si>
  <si>
    <t xml:space="preserve">     B74-ből: egyéb vállalkozások</t>
  </si>
  <si>
    <t xml:space="preserve">     B74-ből: külföldi szervezetek, személyek</t>
  </si>
  <si>
    <t xml:space="preserve">     B75-ből: egyházi jogi személyek</t>
  </si>
  <si>
    <t xml:space="preserve">     B75-ből: nonprofit gazdasági társaságok</t>
  </si>
  <si>
    <t xml:space="preserve">     B75-ből: egyéb civil szervezetek</t>
  </si>
  <si>
    <t xml:space="preserve">     B75-ből: háztartások</t>
  </si>
  <si>
    <t xml:space="preserve">     B75-ből: pénzügyi vállalkozások</t>
  </si>
  <si>
    <t xml:space="preserve">     B75-ből: állami többségi tulajdonú nem pénzügyi vállalkozások</t>
  </si>
  <si>
    <t xml:space="preserve">     B75-ből: önkormányzati többségi tulajdonú nem pénzügyi vállalkozások</t>
  </si>
  <si>
    <t xml:space="preserve">     B75-ből: egyéb vállalkozások</t>
  </si>
  <si>
    <t xml:space="preserve">     B75-ből: külföldi szervezetek, személyek</t>
  </si>
  <si>
    <t>B62 Működési célú visszatérítendő támogatások, kölcsönök visszatérülése az Európai Uniótól</t>
  </si>
  <si>
    <t>B63 Működési célú visszatérítendő támogatások, kölcsönök visszatérülése kormányoktól és más nemzetközi szervezetektől</t>
  </si>
  <si>
    <t>B72 Felhalmozási célú visszatérítendő támogatások, kölcsönök visszatérülése az Európai Uniótól</t>
  </si>
  <si>
    <t>B73 Felhalmozási célú visszatérítendő támogatások, kölcsönök visszatérülése kormányoktól és más nemzetközi szervezetektől</t>
  </si>
  <si>
    <t>B814 Államháztartáson belüli megelőlegezések</t>
  </si>
  <si>
    <t>B811 Hitel-, kölcsönfelvétel pénzügyi vállalkozástól</t>
  </si>
  <si>
    <t>B812 Belföldi értékpapírok bevételei</t>
  </si>
  <si>
    <t>B813 Maradvány igénybevétele</t>
  </si>
  <si>
    <t>B817 Lekötött bankbetétek megszüntetése</t>
  </si>
  <si>
    <t>B82 Külföldi finanszírozás bevételei</t>
  </si>
  <si>
    <t>B83 Adóssághoz nem kapcsolódó származékos ügyletek bevételei</t>
  </si>
  <si>
    <t>B84 Váltóbevételek</t>
  </si>
  <si>
    <t>K914 Államháztartáson belüli megelőlegezések visszafizetése</t>
  </si>
  <si>
    <t>K911 Hitel., kölcsöntörlesztés államháztartáson kívülre</t>
  </si>
  <si>
    <t>K912 Belföldi értékpapírok kiadásai</t>
  </si>
  <si>
    <t>K916 Pénzeszközök lekötött bankbetétként elhelyezése</t>
  </si>
  <si>
    <t>K917 Pénzügyi lízing kiadásai</t>
  </si>
  <si>
    <t>K92 Külföldi finanszírozás kiadásai</t>
  </si>
  <si>
    <t>K93 Adóssághoz nem kapcsolódó származékos ügyletek kiadásai</t>
  </si>
  <si>
    <t>K94 Váltókiadások</t>
  </si>
  <si>
    <t>ÖSSZES KIADÁS</t>
  </si>
  <si>
    <t>ÖSSZES BEVÉTEL</t>
  </si>
  <si>
    <t xml:space="preserve">     K48-ból: települési támogatás</t>
  </si>
  <si>
    <t>K3 Dologi kiadások</t>
  </si>
  <si>
    <t>K501 Nemzetközi kötelezettségek</t>
  </si>
  <si>
    <t>K504 Működési célú visszatérítendő támogatások, kölcsönök nyújtása államháztartáson belülre</t>
  </si>
  <si>
    <t xml:space="preserve">     K506-ból: központi költségvetési szervek</t>
  </si>
  <si>
    <t xml:space="preserve">     K506-ból: központi kezelésű előirányzatok</t>
  </si>
  <si>
    <t xml:space="preserve">     K506-ból: fejezeti kezelésű előirányzatok EU-s programokra és azok hazai társfinanszírozása</t>
  </si>
  <si>
    <t xml:space="preserve">     K506-ból: egyéb fejezeti kezelésű előirányzatok</t>
  </si>
  <si>
    <t xml:space="preserve">     K506-ból: társadalombiztosítás pénzügyi alapjai</t>
  </si>
  <si>
    <t xml:space="preserve">     K506-ból: elkülönített állami pénzalapok</t>
  </si>
  <si>
    <t xml:space="preserve">     K506-ból: helyi önkormányzatok és költségvetési szerveik</t>
  </si>
  <si>
    <t xml:space="preserve">     K506-ból: nemzetiségi önkormányzatok és költségvetési szerveik</t>
  </si>
  <si>
    <t xml:space="preserve">     K506-ból: térségi fejlesztési tanácsok és költségvetési szerveik</t>
  </si>
  <si>
    <t xml:space="preserve">     K508-ból: egyházi jogi személyek</t>
  </si>
  <si>
    <t xml:space="preserve">     K508-ból: nonprofit gazdasági társaságok</t>
  </si>
  <si>
    <t xml:space="preserve">     K508-ból: egyéb civil szervezetek</t>
  </si>
  <si>
    <t xml:space="preserve">     K508-ból: háztartások</t>
  </si>
  <si>
    <t xml:space="preserve">     K508-ból: pénzügyi vállalkozások</t>
  </si>
  <si>
    <t xml:space="preserve">     K508-ból: állami többségi tulajdonú nem pénzügyi vállalkozások</t>
  </si>
  <si>
    <t xml:space="preserve">     K508-ból: önkormányzati többségi tulajdonú nem pénzügyi vállalkozások</t>
  </si>
  <si>
    <t xml:space="preserve">     K508-ból: egyéb vállalkozások</t>
  </si>
  <si>
    <t xml:space="preserve">     K508-ból: külföldi szervezetek, személyek</t>
  </si>
  <si>
    <t>K509 Árkiegészítések, ártámogatások</t>
  </si>
  <si>
    <t>K510 Kamattámogatások</t>
  </si>
  <si>
    <t>K511 Működési célú támogatások az Európai Uniónak</t>
  </si>
  <si>
    <t xml:space="preserve">     K512-ből: egyházi jogi személyek</t>
  </si>
  <si>
    <t xml:space="preserve">     K512-ből: nonprofit gazdasági társaságok</t>
  </si>
  <si>
    <t xml:space="preserve">     K512-ből: egyéb civil szervezetek</t>
  </si>
  <si>
    <t xml:space="preserve">     K512-ből: háztartások</t>
  </si>
  <si>
    <t xml:space="preserve">     K512-ből: pénzügyi vállalkozások</t>
  </si>
  <si>
    <t xml:space="preserve">     K512-ből: állami többségi tulajdonú nem pénzügyi vállalkozások</t>
  </si>
  <si>
    <t xml:space="preserve">     K512-ből: önkormányzati többségi tulajdonú nem pénzügyi vállalkozások</t>
  </si>
  <si>
    <t xml:space="preserve">     K512-ből: egyéb vállalkozások</t>
  </si>
  <si>
    <t xml:space="preserve">     K512-ből: külföldi szervezetek, személyek</t>
  </si>
  <si>
    <t xml:space="preserve">     K513-ból: általános tartalék</t>
  </si>
  <si>
    <t xml:space="preserve">     K513-ból: céltartalék</t>
  </si>
  <si>
    <t xml:space="preserve">     K84-ből: központi költségvetési szervek</t>
  </si>
  <si>
    <t xml:space="preserve">     K84-ből: központi kezelésű előirányzatok</t>
  </si>
  <si>
    <t xml:space="preserve">     K84-ből: fejezeti kezelésű előirányzatok EU-s programokra és azok hazai társfinanszírozása</t>
  </si>
  <si>
    <t xml:space="preserve">     K84-ből: egyéb fejezeti kezelésű előirányzatok</t>
  </si>
  <si>
    <t xml:space="preserve">     K84-ből: társadalombiztosítás pénzügyi alapjai</t>
  </si>
  <si>
    <t xml:space="preserve">     K84-ből: elkülönített állami pénzalapok</t>
  </si>
  <si>
    <t xml:space="preserve">     K84-ből: helyi önkormányzatok és költségvetési szerveik</t>
  </si>
  <si>
    <t xml:space="preserve">     K84-ből: társulások és költségvetési szerveik</t>
  </si>
  <si>
    <t xml:space="preserve">     K84-ből: nemzetiségi önkormányzatok és költségvetési szerveik</t>
  </si>
  <si>
    <t xml:space="preserve">     K84-ből: térségi fejlesztési tanácsok és költségvetési szerveik</t>
  </si>
  <si>
    <t xml:space="preserve">     K86-ból: egyházi jogi személyek</t>
  </si>
  <si>
    <t xml:space="preserve">     K86-ból: nonprofit gazdasági társaságok</t>
  </si>
  <si>
    <t xml:space="preserve">     K86-ból: egyéb civil szervezetek</t>
  </si>
  <si>
    <t xml:space="preserve">     K86-ból: háztartások</t>
  </si>
  <si>
    <t xml:space="preserve">     K86-ból: pénzügyi vállalkozások</t>
  </si>
  <si>
    <t xml:space="preserve">     K86-ból: állami többségi tulajdonú nem pénzügyi vállalkozások</t>
  </si>
  <si>
    <t xml:space="preserve">     K86-ból: önkormányzati többségi tulajdonú nem pénzügyi vállalkozások</t>
  </si>
  <si>
    <t xml:space="preserve">     K86-ból: egyéb vállalkozások</t>
  </si>
  <si>
    <t xml:space="preserve">     K86-ból: külföldi szervezetek, személyek</t>
  </si>
  <si>
    <t>K88 Egyéb felhalmozási célú támogatások az Európai Uniónak</t>
  </si>
  <si>
    <t xml:space="preserve">     K89-ből: egyházi jogi személyek</t>
  </si>
  <si>
    <t xml:space="preserve">     K89-ből: nonprofit gazdasági társaságok</t>
  </si>
  <si>
    <t xml:space="preserve">     K89-ből: egyéb civil szervezetek</t>
  </si>
  <si>
    <t xml:space="preserve">     K89-ből: háztartások</t>
  </si>
  <si>
    <t xml:space="preserve">     K89-ből: pénzügyi vállalkozások</t>
  </si>
  <si>
    <t xml:space="preserve">     K89-ből: állami többségi tulajdonú nem pénzügyi vállalkozások</t>
  </si>
  <si>
    <t xml:space="preserve">     K89-ből: önkormányzati többségi tulajdonú nem pénzügyi vállalkozások</t>
  </si>
  <si>
    <t xml:space="preserve">     K89-ből: egyéb vállalkozások</t>
  </si>
  <si>
    <t xml:space="preserve">     K89-ből: külföldi szervezetek, személyek</t>
  </si>
  <si>
    <t>K67 Beruházási célú előzetesen felszámított általános forgalmi adó</t>
  </si>
  <si>
    <t>K66 Meglévő részesedések növeléséhez kapcsolódó kiadások (nettó)</t>
  </si>
  <si>
    <t>K65 Részesedések beszerzése (nettó)</t>
  </si>
  <si>
    <t>K64 Egyéb tárgyi eszközök beszerzése, létesítése (nettó)</t>
  </si>
  <si>
    <t>K63 Informatikai eszközök beszerzése, létesítése (nettó)</t>
  </si>
  <si>
    <t>K62 Ingatlanok beszerzése, létesítése (nettó)</t>
  </si>
  <si>
    <t>K61 Immateriális javak beszerzése, létesítése (nettó)</t>
  </si>
  <si>
    <t>K71 Ingatlanok felújítása (nettó)</t>
  </si>
  <si>
    <t>K72 Informatikai eszközök felújítása (nettó)</t>
  </si>
  <si>
    <t>K73 Egyéb tárgyi eszközök felújítása (nettó)</t>
  </si>
  <si>
    <t>K74 Felújítási célú előzetesen felszámított általános forgalmi adó</t>
  </si>
  <si>
    <t xml:space="preserve">     K62-ből: </t>
  </si>
  <si>
    <t xml:space="preserve">     K71-ből: </t>
  </si>
  <si>
    <t xml:space="preserve">1. Program, projekt megnevezése: </t>
  </si>
  <si>
    <r>
      <t xml:space="preserve">2020. ÉVI KÖZVETETT TÁMOGATÁSAI </t>
    </r>
    <r>
      <rPr>
        <i/>
        <sz val="12"/>
        <color indexed="8"/>
        <rFont val="Times New Roman"/>
        <family val="1"/>
      </rPr>
      <t>(adatok Ft-ban)</t>
    </r>
  </si>
  <si>
    <r>
      <t>BÖDEHÁZA KÖZSÉG ÖNKORMÁNYZATA 2020.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</si>
  <si>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BÖDEHÁZA KÖZSÉG ÖNKORMÁNYZATA 2020. ÉVI KÖLTSÉGVETÉSÉNEK</t>
  </si>
  <si>
    <t xml:space="preserve">BÖDEHÁZA KÖZSÉG ÖNKORMÁNYZATA </t>
  </si>
  <si>
    <t>BÖDEHÁZA KÖZSÉG ÖNKORMÁNYZATA ÁLTAL VAGY HOZZÁJÁRULÁSÁVAL</t>
  </si>
  <si>
    <t>BÖDEHÁZA KÖZSÉG ÖNKORMÁNYZATA 2018-2020. ÉVI MŰKÖDÉSI ÉS FELHALMOZÁSI</t>
  </si>
  <si>
    <r>
      <t xml:space="preserve">BÖDEHÁZA KÖZSÉG ÖNKORMÁNYZATA 2020.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</si>
  <si>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</si>
  <si>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BÖDEHÁZA KÖZSÉG ÖNKORMÁNYZATA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</si>
  <si>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2020.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</si>
  <si>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Bedő Andrea polgármester</t>
    </r>
  </si>
  <si>
    <t>(: Bedő Andrea :)</t>
  </si>
  <si>
    <t xml:space="preserve">     K71-ből: Ivóvíz hálózat felújítása </t>
  </si>
  <si>
    <t xml:space="preserve">     K71-ből: Ivóvíz hálózat felújítása pályázat</t>
  </si>
  <si>
    <t xml:space="preserve">     K71-ből: Útfelújítás</t>
  </si>
  <si>
    <t xml:space="preserve">     K506-ból: társulások és költségvetési szerveik</t>
  </si>
  <si>
    <t xml:space="preserve">     K71-ből: Könyvtár (infrastruktura) felújítás</t>
  </si>
  <si>
    <t>Bödeháza Község Önkormányzata Képviselő-testületének 12/2020.(III.11.) határozata az önkormányzat saját bevételeinek és adósságot keletkeztető ügyleteiből eredő fizetési kötelezettségeinek a költségvetési évet követő három évre várható összegének megállapításáról</t>
  </si>
  <si>
    <t>Kiadás csökkentés</t>
  </si>
  <si>
    <t>K74 Felújítási célú előzetesen felszámított ÁFA</t>
  </si>
  <si>
    <t>Bevétel csökkentés</t>
  </si>
  <si>
    <t>B35 Gépjárműadó</t>
  </si>
  <si>
    <t>Összesen:</t>
  </si>
  <si>
    <t>Polgármesteri hatáskörben hozott döntések</t>
  </si>
  <si>
    <t>Kiadás növelés</t>
  </si>
  <si>
    <t>K506 Egyéb működési célú támogatás társulásnak (szoc. étkeztetés)</t>
  </si>
  <si>
    <t>K71 Ingatlanok felújítása nettó (Útfelújítás)</t>
  </si>
  <si>
    <t>K513 Tartalékok (általános tartalék)</t>
  </si>
  <si>
    <t>K506 Egyéb működési célú támogatás társulásnak (óvoda pótlék)</t>
  </si>
  <si>
    <t>Bödeháza Község Önkormányzata 2020. évi költségvetésének módosítása
2020. július 1-től</t>
  </si>
  <si>
    <t>Rédics, 2020. június 19.</t>
  </si>
  <si>
    <t>Mód.07.01.</t>
  </si>
  <si>
    <t>Bevétel növelése</t>
  </si>
  <si>
    <t>Kiadás növelése</t>
  </si>
  <si>
    <t>B113 Települési önkormányzatok szoc. és gyermekjóléti feladatainak támogatás (szoc.étkezés)</t>
  </si>
  <si>
    <t>K54 Ellátottak pénzbeni juttatása(települési támogatás)</t>
  </si>
  <si>
    <t>K35 Különféle befizetések és egyéb dologi kiadások(áfa)</t>
  </si>
  <si>
    <t>B411 Egyéb müködési bevételek(költségek visszatérülése)</t>
  </si>
  <si>
    <t>Bödeháza Község Önkormányzata 2020. évi költségvetésének módosítása
2020. augusztus 26-tól</t>
  </si>
  <si>
    <t>Rédics, 2020. augusztus 6.</t>
  </si>
  <si>
    <t>Mód.08.26.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</si>
</sst>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[$-40E]yyyy\.\ mmmm\ d\."/>
    <numFmt numFmtId="178" formatCode="[$¥€-2]\ #\ ##,000_);[Red]\([$€-2]\ #\ 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69" applyFont="1" applyFill="1" applyBorder="1" applyAlignment="1">
      <alignment horizontal="center" vertical="center" wrapText="1"/>
      <protection/>
    </xf>
    <xf numFmtId="3" fontId="4" fillId="33" borderId="10" xfId="69" applyNumberFormat="1" applyFont="1" applyFill="1" applyBorder="1" applyAlignment="1">
      <alignment horizontal="right" vertical="center" wrapText="1"/>
      <protection/>
    </xf>
    <xf numFmtId="3" fontId="4" fillId="33" borderId="10" xfId="69" applyNumberFormat="1" applyFont="1" applyFill="1" applyBorder="1" applyAlignment="1">
      <alignment horizontal="center" vertical="center" wrapText="1"/>
      <protection/>
    </xf>
    <xf numFmtId="0" fontId="4" fillId="33" borderId="10" xfId="69" applyFont="1" applyFill="1" applyBorder="1" applyAlignment="1">
      <alignment horizontal="left" vertical="center" wrapText="1"/>
      <protection/>
    </xf>
    <xf numFmtId="0" fontId="3" fillId="33" borderId="10" xfId="69" applyFont="1" applyFill="1" applyBorder="1" applyAlignment="1">
      <alignment horizontal="left" vertical="center" wrapText="1"/>
      <protection/>
    </xf>
    <xf numFmtId="0" fontId="5" fillId="33" borderId="10" xfId="6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69" applyNumberFormat="1" applyFont="1" applyFill="1" applyBorder="1" applyAlignment="1">
      <alignment horizontal="right" vertical="center" wrapText="1"/>
      <protection/>
    </xf>
    <xf numFmtId="3" fontId="3" fillId="33" borderId="10" xfId="69" applyNumberFormat="1" applyFont="1" applyFill="1" applyBorder="1" applyAlignment="1">
      <alignment horizontal="right" vertical="center" wrapText="1"/>
      <protection/>
    </xf>
    <xf numFmtId="3" fontId="4" fillId="0" borderId="10" xfId="6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3" fontId="3" fillId="0" borderId="10" xfId="6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69" fillId="0" borderId="0" xfId="64" applyFont="1">
      <alignment/>
      <protection/>
    </xf>
    <xf numFmtId="0" fontId="70" fillId="0" borderId="0" xfId="64" applyFont="1">
      <alignment/>
      <protection/>
    </xf>
    <xf numFmtId="3" fontId="71" fillId="0" borderId="0" xfId="64" applyNumberFormat="1" applyFont="1" applyAlignment="1">
      <alignment vertical="center"/>
      <protection/>
    </xf>
    <xf numFmtId="3" fontId="72" fillId="0" borderId="11" xfId="64" applyNumberFormat="1" applyFont="1" applyBorder="1" applyAlignment="1">
      <alignment horizontal="left" vertical="center" wrapText="1"/>
      <protection/>
    </xf>
    <xf numFmtId="3" fontId="73" fillId="0" borderId="10" xfId="64" applyNumberFormat="1" applyFont="1" applyBorder="1" applyAlignment="1">
      <alignment horizontal="center" vertical="center" wrapText="1"/>
      <protection/>
    </xf>
    <xf numFmtId="3" fontId="74" fillId="0" borderId="0" xfId="64" applyNumberFormat="1" applyFont="1" applyAlignment="1">
      <alignment wrapText="1"/>
      <protection/>
    </xf>
    <xf numFmtId="3" fontId="74" fillId="0" borderId="0" xfId="64" applyNumberFormat="1" applyFont="1">
      <alignment/>
      <protection/>
    </xf>
    <xf numFmtId="3" fontId="69" fillId="0" borderId="10" xfId="64" applyNumberFormat="1" applyFont="1" applyBorder="1">
      <alignment/>
      <protection/>
    </xf>
    <xf numFmtId="3" fontId="69" fillId="0" borderId="0" xfId="64" applyNumberFormat="1" applyFont="1">
      <alignment/>
      <protection/>
    </xf>
    <xf numFmtId="3" fontId="73" fillId="0" borderId="10" xfId="64" applyNumberFormat="1" applyFont="1" applyBorder="1" applyAlignment="1">
      <alignment wrapText="1"/>
      <protection/>
    </xf>
    <xf numFmtId="3" fontId="70" fillId="0" borderId="10" xfId="64" applyNumberFormat="1" applyFont="1" applyBorder="1">
      <alignment/>
      <protection/>
    </xf>
    <xf numFmtId="3" fontId="70" fillId="0" borderId="0" xfId="64" applyNumberFormat="1" applyFont="1">
      <alignment/>
      <protection/>
    </xf>
    <xf numFmtId="3" fontId="73" fillId="0" borderId="10" xfId="64" applyNumberFormat="1" applyFont="1" applyBorder="1" applyAlignment="1">
      <alignment vertical="center" wrapText="1"/>
      <protection/>
    </xf>
    <xf numFmtId="3" fontId="7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9" fillId="0" borderId="10" xfId="64" applyFont="1" applyBorder="1" applyAlignment="1">
      <alignment wrapText="1"/>
      <protection/>
    </xf>
    <xf numFmtId="3" fontId="4" fillId="0" borderId="12" xfId="69" applyNumberFormat="1" applyFont="1" applyFill="1" applyBorder="1" applyAlignment="1">
      <alignment horizontal="right" wrapText="1"/>
      <protection/>
    </xf>
    <xf numFmtId="0" fontId="70" fillId="0" borderId="10" xfId="64" applyFont="1" applyBorder="1" applyAlignment="1">
      <alignment wrapText="1"/>
      <protection/>
    </xf>
    <xf numFmtId="0" fontId="7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5" fillId="33" borderId="10" xfId="69" applyNumberFormat="1" applyFont="1" applyFill="1" applyBorder="1" applyAlignment="1">
      <alignment vertical="center" wrapText="1"/>
      <protection/>
    </xf>
    <xf numFmtId="3" fontId="69" fillId="0" borderId="0" xfId="64" applyNumberFormat="1" applyFont="1" applyAlignment="1">
      <alignment horizontal="center"/>
      <protection/>
    </xf>
    <xf numFmtId="3" fontId="11" fillId="33" borderId="10" xfId="69" applyNumberFormat="1" applyFont="1" applyFill="1" applyBorder="1" applyAlignment="1">
      <alignment horizontal="center" vertical="center" wrapText="1"/>
      <protection/>
    </xf>
    <xf numFmtId="0" fontId="8" fillId="33" borderId="10" xfId="69" applyFont="1" applyFill="1" applyBorder="1" applyAlignment="1">
      <alignment horizontal="left" vertical="center" wrapText="1"/>
      <protection/>
    </xf>
    <xf numFmtId="0" fontId="7" fillId="33" borderId="10" xfId="69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5" fillId="0" borderId="10" xfId="69" applyFont="1" applyFill="1" applyBorder="1" applyAlignment="1">
      <alignment vertical="center" wrapText="1"/>
      <protection/>
    </xf>
    <xf numFmtId="0" fontId="10" fillId="0" borderId="10" xfId="69" applyFont="1" applyFill="1" applyBorder="1" applyAlignment="1">
      <alignment horizontal="left" vertical="center" wrapText="1"/>
      <protection/>
    </xf>
    <xf numFmtId="0" fontId="4" fillId="0" borderId="10" xfId="69" applyFont="1" applyFill="1" applyBorder="1" applyAlignment="1">
      <alignment vertical="center"/>
      <protection/>
    </xf>
    <xf numFmtId="0" fontId="22" fillId="0" borderId="0" xfId="0" applyFont="1" applyFill="1" applyAlignment="1">
      <alignment vertical="center"/>
    </xf>
    <xf numFmtId="3" fontId="73" fillId="0" borderId="0" xfId="64" applyNumberFormat="1" applyFont="1" applyBorder="1" applyAlignment="1">
      <alignment vertical="center" wrapText="1"/>
      <protection/>
    </xf>
    <xf numFmtId="3" fontId="7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3" fontId="73" fillId="0" borderId="13" xfId="64" applyNumberFormat="1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8" fillId="0" borderId="10" xfId="69" applyFont="1" applyFill="1" applyBorder="1" applyAlignment="1">
      <alignment vertical="center" wrapText="1"/>
      <protection/>
    </xf>
    <xf numFmtId="3" fontId="72" fillId="0" borderId="0" xfId="64" applyNumberFormat="1" applyFont="1" applyBorder="1" applyAlignment="1">
      <alignment vertical="center" wrapText="1"/>
      <protection/>
    </xf>
    <xf numFmtId="0" fontId="4" fillId="33" borderId="10" xfId="69" applyFont="1" applyFill="1" applyBorder="1" applyAlignment="1" quotePrefix="1">
      <alignment horizontal="left" vertical="center" wrapText="1"/>
      <protection/>
    </xf>
    <xf numFmtId="3" fontId="72" fillId="0" borderId="0" xfId="64" applyNumberFormat="1" applyFont="1" applyBorder="1" applyAlignment="1">
      <alignment horizontal="left" vertical="center" wrapText="1"/>
      <protection/>
    </xf>
    <xf numFmtId="3" fontId="76" fillId="0" borderId="11" xfId="64" applyNumberFormat="1" applyFont="1" applyBorder="1" applyAlignment="1">
      <alignment horizontal="right" vertical="center"/>
      <protection/>
    </xf>
    <xf numFmtId="0" fontId="21" fillId="0" borderId="10" xfId="69" applyFont="1" applyFill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68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69" fillId="0" borderId="0" xfId="64" applyFont="1" applyAlignment="1">
      <alignment horizontal="right"/>
      <protection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14" xfId="69" applyFont="1" applyFill="1" applyBorder="1" applyAlignment="1">
      <alignment horizontal="center" vertical="center"/>
      <protection/>
    </xf>
    <xf numFmtId="0" fontId="74" fillId="0" borderId="10" xfId="64" applyFont="1" applyBorder="1" applyAlignment="1">
      <alignment wrapText="1"/>
      <protection/>
    </xf>
    <xf numFmtId="0" fontId="3" fillId="33" borderId="10" xfId="69" applyFont="1" applyFill="1" applyBorder="1" applyAlignment="1" quotePrefix="1">
      <alignment horizontal="left" vertical="center" wrapText="1"/>
      <protection/>
    </xf>
    <xf numFmtId="0" fontId="75" fillId="33" borderId="10" xfId="69" applyFont="1" applyFill="1" applyBorder="1" applyAlignment="1" quotePrefix="1">
      <alignment horizontal="left" vertical="center" wrapText="1"/>
      <protection/>
    </xf>
    <xf numFmtId="3" fontId="75" fillId="33" borderId="10" xfId="69" applyNumberFormat="1" applyFont="1" applyFill="1" applyBorder="1" applyAlignment="1">
      <alignment horizontal="right" vertical="center" wrapText="1"/>
      <protection/>
    </xf>
    <xf numFmtId="0" fontId="7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16" fillId="33" borderId="10" xfId="69" applyNumberFormat="1" applyFont="1" applyFill="1" applyBorder="1" applyAlignment="1">
      <alignment wrapText="1"/>
      <protection/>
    </xf>
    <xf numFmtId="0" fontId="71" fillId="0" borderId="0" xfId="0" applyFont="1" applyAlignment="1">
      <alignment wrapText="1"/>
    </xf>
    <xf numFmtId="3" fontId="68" fillId="0" borderId="11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68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68" fillId="0" borderId="0" xfId="0" applyFont="1" applyAlignment="1">
      <alignment wrapText="1"/>
    </xf>
    <xf numFmtId="0" fontId="79" fillId="0" borderId="0" xfId="0" applyFont="1" applyAlignment="1">
      <alignment wrapText="1"/>
    </xf>
    <xf numFmtId="3" fontId="79" fillId="0" borderId="0" xfId="0" applyNumberFormat="1" applyFont="1" applyBorder="1" applyAlignment="1">
      <alignment/>
    </xf>
    <xf numFmtId="3" fontId="68" fillId="0" borderId="0" xfId="0" applyNumberFormat="1" applyFont="1" applyBorder="1" applyAlignment="1">
      <alignment/>
    </xf>
    <xf numFmtId="0" fontId="7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77" fillId="0" borderId="11" xfId="0" applyFont="1" applyBorder="1" applyAlignment="1">
      <alignment horizontal="center"/>
    </xf>
    <xf numFmtId="0" fontId="68" fillId="0" borderId="11" xfId="0" applyFont="1" applyBorder="1" applyAlignment="1">
      <alignment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1" fillId="0" borderId="10" xfId="69" applyFont="1" applyFill="1" applyBorder="1" applyAlignment="1">
      <alignment vertical="center"/>
      <protection/>
    </xf>
    <xf numFmtId="0" fontId="21" fillId="0" borderId="10" xfId="69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3" fontId="4" fillId="33" borderId="10" xfId="69" applyNumberFormat="1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21" fillId="0" borderId="15" xfId="69" applyFont="1" applyFill="1" applyBorder="1" applyAlignment="1">
      <alignment vertical="center" wrapText="1"/>
      <protection/>
    </xf>
    <xf numFmtId="0" fontId="21" fillId="0" borderId="16" xfId="69" applyFont="1" applyFill="1" applyBorder="1" applyAlignment="1">
      <alignment vertical="center" wrapText="1"/>
      <protection/>
    </xf>
    <xf numFmtId="0" fontId="21" fillId="0" borderId="17" xfId="69" applyFont="1" applyFill="1" applyBorder="1" applyAlignment="1">
      <alignment vertical="center" wrapText="1"/>
      <protection/>
    </xf>
    <xf numFmtId="0" fontId="21" fillId="0" borderId="10" xfId="69" applyFont="1" applyFill="1" applyBorder="1" applyAlignment="1">
      <alignment horizontal="left" vertical="center" wrapText="1"/>
      <protection/>
    </xf>
    <xf numFmtId="3" fontId="4" fillId="33" borderId="10" xfId="69" applyNumberFormat="1" applyFont="1" applyFill="1" applyBorder="1" applyAlignment="1">
      <alignment wrapText="1"/>
      <protection/>
    </xf>
    <xf numFmtId="0" fontId="16" fillId="0" borderId="10" xfId="69" applyFont="1" applyFill="1" applyBorder="1" applyAlignment="1">
      <alignment vertical="center"/>
      <protection/>
    </xf>
    <xf numFmtId="0" fontId="10" fillId="0" borderId="10" xfId="69" applyFont="1" applyFill="1" applyBorder="1" applyAlignment="1">
      <alignment wrapText="1"/>
      <protection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4" xfId="69" applyNumberFormat="1" applyFont="1" applyFill="1" applyBorder="1" applyAlignment="1">
      <alignment horizontal="center" vertical="center" wrapText="1"/>
      <protection/>
    </xf>
    <xf numFmtId="3" fontId="4" fillId="33" borderId="13" xfId="69" applyNumberFormat="1" applyFont="1" applyFill="1" applyBorder="1" applyAlignment="1">
      <alignment horizontal="center" vertical="center" wrapText="1"/>
      <protection/>
    </xf>
    <xf numFmtId="3" fontId="4" fillId="33" borderId="14" xfId="69" applyNumberFormat="1" applyFont="1" applyFill="1" applyBorder="1" applyAlignment="1">
      <alignment wrapText="1"/>
      <protection/>
    </xf>
    <xf numFmtId="3" fontId="4" fillId="33" borderId="13" xfId="69" applyNumberFormat="1" applyFont="1" applyFill="1" applyBorder="1" applyAlignment="1">
      <alignment wrapText="1"/>
      <protection/>
    </xf>
    <xf numFmtId="0" fontId="16" fillId="0" borderId="15" xfId="69" applyFont="1" applyFill="1" applyBorder="1" applyAlignment="1">
      <alignment vertical="center"/>
      <protection/>
    </xf>
    <xf numFmtId="0" fontId="16" fillId="0" borderId="16" xfId="69" applyFont="1" applyFill="1" applyBorder="1" applyAlignment="1">
      <alignment vertical="center"/>
      <protection/>
    </xf>
    <xf numFmtId="0" fontId="16" fillId="0" borderId="17" xfId="69" applyFont="1" applyFill="1" applyBorder="1" applyAlignment="1">
      <alignment vertical="center"/>
      <protection/>
    </xf>
    <xf numFmtId="0" fontId="10" fillId="0" borderId="14" xfId="69" applyFont="1" applyFill="1" applyBorder="1" applyAlignment="1">
      <alignment wrapText="1"/>
      <protection/>
    </xf>
    <xf numFmtId="0" fontId="10" fillId="0" borderId="13" xfId="69" applyFont="1" applyFill="1" applyBorder="1" applyAlignment="1">
      <alignment wrapText="1"/>
      <protection/>
    </xf>
    <xf numFmtId="0" fontId="9" fillId="0" borderId="0" xfId="0" applyFont="1" applyAlignment="1">
      <alignment horizontal="center"/>
    </xf>
    <xf numFmtId="3" fontId="72" fillId="0" borderId="11" xfId="64" applyNumberFormat="1" applyFont="1" applyBorder="1" applyAlignment="1">
      <alignment horizontal="justify" vertical="center" wrapText="1"/>
      <protection/>
    </xf>
    <xf numFmtId="3" fontId="72" fillId="0" borderId="0" xfId="64" applyNumberFormat="1" applyFont="1" applyBorder="1" applyAlignment="1">
      <alignment horizontal="justify" vertical="center" wrapText="1"/>
      <protection/>
    </xf>
    <xf numFmtId="3" fontId="80" fillId="0" borderId="0" xfId="64" applyNumberFormat="1" applyFont="1" applyBorder="1" applyAlignment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Munka1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A18" sqref="A18"/>
    </sheetView>
  </sheetViews>
  <sheetFormatPr defaultColWidth="9.140625" defaultRowHeight="31.5" customHeight="1"/>
  <cols>
    <col min="1" max="1" width="28.7109375" style="1" customWidth="1"/>
    <col min="2" max="2" width="13.7109375" style="1" customWidth="1"/>
    <col min="3" max="3" width="1.7109375" style="1" customWidth="1"/>
    <col min="4" max="4" width="28.7109375" style="1" customWidth="1"/>
    <col min="5" max="5" width="13.7109375" style="1" customWidth="1"/>
    <col min="6" max="16384" width="9.140625" style="1" customWidth="1"/>
  </cols>
  <sheetData>
    <row r="1" spans="1:5" ht="31.5" customHeight="1">
      <c r="A1" s="120" t="s">
        <v>439</v>
      </c>
      <c r="B1" s="121"/>
      <c r="C1" s="121"/>
      <c r="D1" s="121"/>
      <c r="E1" s="121"/>
    </row>
    <row r="2" spans="1:5" ht="31.5" customHeight="1">
      <c r="A2" s="106" t="s">
        <v>433</v>
      </c>
      <c r="B2" s="114"/>
      <c r="C2" s="114"/>
      <c r="D2" s="106" t="s">
        <v>434</v>
      </c>
      <c r="E2" s="114"/>
    </row>
    <row r="3" spans="1:5" ht="68.25" customHeight="1">
      <c r="A3" s="107" t="s">
        <v>435</v>
      </c>
      <c r="B3" s="110">
        <v>2000</v>
      </c>
      <c r="C3" s="114"/>
      <c r="D3" s="107" t="s">
        <v>436</v>
      </c>
      <c r="E3" s="110">
        <v>2000</v>
      </c>
    </row>
    <row r="4" spans="1:5" ht="66" customHeight="1">
      <c r="A4" s="107" t="s">
        <v>158</v>
      </c>
      <c r="B4" s="110">
        <v>200000</v>
      </c>
      <c r="C4" s="114"/>
      <c r="D4" s="1" t="s">
        <v>121</v>
      </c>
      <c r="E4" s="110">
        <v>157480</v>
      </c>
    </row>
    <row r="5" spans="1:5" ht="31.5" customHeight="1">
      <c r="A5" s="113"/>
      <c r="B5" s="114"/>
      <c r="C5" s="114"/>
      <c r="D5" s="107" t="s">
        <v>437</v>
      </c>
      <c r="E5" s="110">
        <v>42520</v>
      </c>
    </row>
    <row r="6" spans="1:5" ht="48" customHeight="1">
      <c r="A6" s="107" t="s">
        <v>438</v>
      </c>
      <c r="B6" s="110">
        <v>82162</v>
      </c>
      <c r="C6" s="117"/>
      <c r="D6" s="107" t="s">
        <v>427</v>
      </c>
      <c r="E6" s="110">
        <v>64694</v>
      </c>
    </row>
    <row r="7" spans="1:5" ht="31.5" customHeight="1">
      <c r="A7" s="116"/>
      <c r="B7" s="118"/>
      <c r="C7" s="117"/>
      <c r="D7" s="107" t="s">
        <v>420</v>
      </c>
      <c r="E7" s="100">
        <v>17468</v>
      </c>
    </row>
    <row r="8" spans="1:5" ht="24" customHeight="1">
      <c r="A8" s="108" t="s">
        <v>423</v>
      </c>
      <c r="B8" s="109">
        <f>SUM(B3:B7)</f>
        <v>284162</v>
      </c>
      <c r="C8" s="115"/>
      <c r="D8" s="108" t="s">
        <v>423</v>
      </c>
      <c r="E8" s="109">
        <f>SUM(E3:E7)</f>
        <v>284162</v>
      </c>
    </row>
    <row r="9" spans="1:5" ht="24" customHeight="1">
      <c r="A9" s="108"/>
      <c r="B9" s="109"/>
      <c r="C9" s="117"/>
      <c r="D9" s="108"/>
      <c r="E9" s="109"/>
    </row>
    <row r="10" spans="1:5" ht="24" customHeight="1">
      <c r="A10" s="108"/>
      <c r="B10" s="109"/>
      <c r="C10" s="117"/>
      <c r="D10" s="108"/>
      <c r="E10" s="109"/>
    </row>
    <row r="11" spans="1:5" ht="31.5" customHeight="1">
      <c r="A11" s="106" t="s">
        <v>419</v>
      </c>
      <c r="B11" s="115"/>
      <c r="C11" s="115"/>
      <c r="D11" s="106" t="s">
        <v>425</v>
      </c>
      <c r="E11" s="115"/>
    </row>
    <row r="12" spans="1:5" ht="53.25" customHeight="1">
      <c r="A12" s="107" t="s">
        <v>429</v>
      </c>
      <c r="B12" s="110">
        <v>21753</v>
      </c>
      <c r="C12" s="112"/>
      <c r="D12" s="107" t="s">
        <v>427</v>
      </c>
      <c r="E12" s="110">
        <v>17128</v>
      </c>
    </row>
    <row r="13" spans="1:5" ht="31.5" customHeight="1">
      <c r="A13" s="106"/>
      <c r="B13" s="119"/>
      <c r="C13" s="112"/>
      <c r="D13" s="107" t="s">
        <v>420</v>
      </c>
      <c r="E13" s="100">
        <v>4625</v>
      </c>
    </row>
    <row r="14" spans="1:5" ht="31.5" customHeight="1">
      <c r="A14" s="108" t="s">
        <v>423</v>
      </c>
      <c r="B14" s="109">
        <f>SUM(B12:B13)</f>
        <v>21753</v>
      </c>
      <c r="D14" s="108" t="s">
        <v>423</v>
      </c>
      <c r="E14" s="109">
        <f>SUM(E12:E13)</f>
        <v>21753</v>
      </c>
    </row>
    <row r="15" spans="1:4" ht="31.5" customHeight="1">
      <c r="A15" s="107"/>
      <c r="D15" s="107"/>
    </row>
    <row r="17" ht="31.5" customHeight="1">
      <c r="A17" s="1" t="s">
        <v>440</v>
      </c>
    </row>
    <row r="19" ht="15.75">
      <c r="D19" s="103" t="s">
        <v>412</v>
      </c>
    </row>
    <row r="20" ht="15.75">
      <c r="D20" s="103" t="s">
        <v>45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2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3.7109375" style="0" customWidth="1"/>
    <col min="2" max="5" width="12.140625" style="0" customWidth="1"/>
  </cols>
  <sheetData>
    <row r="1" spans="1:5" s="1" customFormat="1" ht="15.75">
      <c r="A1" s="137" t="s">
        <v>408</v>
      </c>
      <c r="B1" s="137"/>
      <c r="C1" s="137"/>
      <c r="D1" s="137"/>
      <c r="E1" s="137"/>
    </row>
    <row r="2" s="1" customFormat="1" ht="15.75"/>
    <row r="3" spans="1:5" s="9" customFormat="1" ht="15.75" customHeight="1">
      <c r="A3" s="140" t="s">
        <v>4</v>
      </c>
      <c r="B3" s="5" t="s">
        <v>100</v>
      </c>
      <c r="C3" s="5" t="s">
        <v>104</v>
      </c>
      <c r="D3" s="5" t="s">
        <v>109</v>
      </c>
      <c r="E3" s="5" t="s">
        <v>219</v>
      </c>
    </row>
    <row r="4" spans="1:5" s="9" customFormat="1" ht="15.75" customHeight="1">
      <c r="A4" s="141"/>
      <c r="B4" s="5" t="s">
        <v>108</v>
      </c>
      <c r="C4" s="5" t="s">
        <v>108</v>
      </c>
      <c r="D4" s="5" t="s">
        <v>108</v>
      </c>
      <c r="E4" s="5" t="s">
        <v>108</v>
      </c>
    </row>
    <row r="5" spans="1:6" s="9" customFormat="1" ht="15.75">
      <c r="A5" s="8" t="s">
        <v>42</v>
      </c>
      <c r="B5" s="52">
        <f>B6+B17</f>
        <v>0</v>
      </c>
      <c r="C5" s="52">
        <f>C6+C17</f>
        <v>0</v>
      </c>
      <c r="D5" s="52">
        <f>D6+D17</f>
        <v>0</v>
      </c>
      <c r="E5" s="52">
        <f>E6+E17</f>
        <v>0</v>
      </c>
      <c r="F5" s="11"/>
    </row>
    <row r="6" spans="1:6" s="9" customFormat="1" ht="15.75">
      <c r="A6" s="7" t="s">
        <v>43</v>
      </c>
      <c r="B6" s="13">
        <f>SUM(B7:B16)</f>
        <v>0</v>
      </c>
      <c r="C6" s="13">
        <f>SUM(C7:C16)</f>
        <v>0</v>
      </c>
      <c r="D6" s="13">
        <f>SUM(D7:D16)</f>
        <v>0</v>
      </c>
      <c r="E6" s="13">
        <f>SUM(E7:E16)</f>
        <v>0</v>
      </c>
      <c r="F6" s="11"/>
    </row>
    <row r="7" spans="1:6" s="9" customFormat="1" ht="15.75" customHeight="1" hidden="1">
      <c r="A7" s="7"/>
      <c r="B7" s="13"/>
      <c r="C7" s="13"/>
      <c r="D7" s="13"/>
      <c r="E7" s="13"/>
      <c r="F7" s="11"/>
    </row>
    <row r="8" spans="1:6" s="9" customFormat="1" ht="15.75" customHeight="1" hidden="1">
      <c r="A8" s="7"/>
      <c r="B8" s="13"/>
      <c r="C8" s="13"/>
      <c r="D8" s="13"/>
      <c r="E8" s="13"/>
      <c r="F8" s="11"/>
    </row>
    <row r="9" spans="1:6" s="9" customFormat="1" ht="15.75" customHeight="1" hidden="1">
      <c r="A9" s="7"/>
      <c r="B9" s="13"/>
      <c r="C9" s="13"/>
      <c r="D9" s="13"/>
      <c r="E9" s="13"/>
      <c r="F9" s="11"/>
    </row>
    <row r="10" spans="1:6" s="9" customFormat="1" ht="15.75" customHeight="1" hidden="1">
      <c r="A10" s="7"/>
      <c r="B10" s="13"/>
      <c r="C10" s="13"/>
      <c r="D10" s="13"/>
      <c r="E10" s="13"/>
      <c r="F10" s="11"/>
    </row>
    <row r="11" spans="1:6" s="9" customFormat="1" ht="15.75" customHeight="1" hidden="1">
      <c r="A11" s="7"/>
      <c r="B11" s="13"/>
      <c r="C11" s="13"/>
      <c r="D11" s="13"/>
      <c r="E11" s="13"/>
      <c r="F11" s="11"/>
    </row>
    <row r="12" spans="1:6" s="9" customFormat="1" ht="15.75" customHeight="1" hidden="1">
      <c r="A12" s="7"/>
      <c r="B12" s="13"/>
      <c r="C12" s="13"/>
      <c r="D12" s="13"/>
      <c r="E12" s="13"/>
      <c r="F12" s="11"/>
    </row>
    <row r="13" spans="1:6" s="9" customFormat="1" ht="15.75" customHeight="1" hidden="1">
      <c r="A13" s="7"/>
      <c r="B13" s="13"/>
      <c r="C13" s="13"/>
      <c r="D13" s="13"/>
      <c r="E13" s="13"/>
      <c r="F13" s="11"/>
    </row>
    <row r="14" spans="1:6" s="9" customFormat="1" ht="15.75" customHeight="1" hidden="1">
      <c r="A14" s="7"/>
      <c r="B14" s="13"/>
      <c r="C14" s="13"/>
      <c r="D14" s="13"/>
      <c r="E14" s="13"/>
      <c r="F14" s="11"/>
    </row>
    <row r="15" spans="1:6" s="9" customFormat="1" ht="15.75" customHeight="1" hidden="1">
      <c r="A15" s="7"/>
      <c r="B15" s="13"/>
      <c r="C15" s="13"/>
      <c r="D15" s="13"/>
      <c r="E15" s="13"/>
      <c r="F15" s="11"/>
    </row>
    <row r="16" spans="1:6" s="9" customFormat="1" ht="15.75" customHeight="1" hidden="1">
      <c r="A16" s="7"/>
      <c r="B16" s="13"/>
      <c r="C16" s="13"/>
      <c r="D16" s="13"/>
      <c r="E16" s="13"/>
      <c r="F16" s="11"/>
    </row>
    <row r="17" spans="1:6" s="9" customFormat="1" ht="15.75">
      <c r="A17" s="7" t="s">
        <v>44</v>
      </c>
      <c r="B17" s="13">
        <v>0</v>
      </c>
      <c r="C17" s="13">
        <v>0</v>
      </c>
      <c r="D17" s="13">
        <v>0</v>
      </c>
      <c r="E17" s="13">
        <v>0</v>
      </c>
      <c r="F17" s="11"/>
    </row>
    <row r="18" spans="1:6" s="9" customFormat="1" ht="15.75" customHeight="1" hidden="1">
      <c r="A18" s="7"/>
      <c r="B18" s="13"/>
      <c r="C18" s="13"/>
      <c r="D18" s="13"/>
      <c r="E18" s="13"/>
      <c r="F18" s="11"/>
    </row>
    <row r="19" spans="1:6" s="9" customFormat="1" ht="15.75" customHeight="1" hidden="1">
      <c r="A19" s="7"/>
      <c r="B19" s="13"/>
      <c r="C19" s="13"/>
      <c r="D19" s="13"/>
      <c r="E19" s="13"/>
      <c r="F19" s="11"/>
    </row>
    <row r="20" spans="1:6" s="9" customFormat="1" ht="15.75" customHeight="1" hidden="1">
      <c r="A20" s="7"/>
      <c r="B20" s="13"/>
      <c r="C20" s="13"/>
      <c r="D20" s="13"/>
      <c r="E20" s="13"/>
      <c r="F20" s="11"/>
    </row>
    <row r="21" spans="1:6" s="9" customFormat="1" ht="15.75" customHeight="1" hidden="1">
      <c r="A21" s="7"/>
      <c r="B21" s="13"/>
      <c r="C21" s="13"/>
      <c r="D21" s="13"/>
      <c r="E21" s="13"/>
      <c r="F21" s="11"/>
    </row>
    <row r="22" spans="1:6" s="9" customFormat="1" ht="15.75" customHeight="1" hidden="1">
      <c r="A22" s="7"/>
      <c r="B22" s="13"/>
      <c r="C22" s="13"/>
      <c r="D22" s="13"/>
      <c r="E22" s="13"/>
      <c r="F22" s="11"/>
    </row>
    <row r="23" spans="1:6" s="9" customFormat="1" ht="15.75" customHeight="1" hidden="1">
      <c r="A23" s="7"/>
      <c r="B23" s="13"/>
      <c r="C23" s="13"/>
      <c r="D23" s="13"/>
      <c r="E23" s="13"/>
      <c r="F23" s="11"/>
    </row>
    <row r="24" spans="1:6" s="9" customFormat="1" ht="15.75" customHeight="1" hidden="1">
      <c r="A24" s="7"/>
      <c r="B24" s="13"/>
      <c r="C24" s="13"/>
      <c r="D24" s="13"/>
      <c r="E24" s="13"/>
      <c r="F24" s="11"/>
    </row>
    <row r="25" spans="1:6" s="9" customFormat="1" ht="15.75" customHeight="1" hidden="1">
      <c r="A25" s="7"/>
      <c r="B25" s="13"/>
      <c r="C25" s="13"/>
      <c r="D25" s="13"/>
      <c r="E25" s="13"/>
      <c r="F25" s="11"/>
    </row>
    <row r="26" spans="1:6" s="9" customFormat="1" ht="15.75" customHeight="1" hidden="1">
      <c r="A26" s="7"/>
      <c r="B26" s="13"/>
      <c r="C26" s="13"/>
      <c r="D26" s="13"/>
      <c r="E26" s="13"/>
      <c r="F26" s="11"/>
    </row>
    <row r="27" spans="1:6" s="9" customFormat="1" ht="15.75" customHeight="1" hidden="1">
      <c r="A27" s="7"/>
      <c r="B27" s="13"/>
      <c r="C27" s="13"/>
      <c r="D27" s="13"/>
      <c r="E27" s="13"/>
      <c r="F27" s="11"/>
    </row>
  </sheetData>
  <sheetProtection/>
  <mergeCells count="2">
    <mergeCell ref="A3:A4"/>
    <mergeCell ref="A1:E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1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0.140625" style="46" customWidth="1"/>
    <col min="2" max="2" width="16.140625" style="46" customWidth="1"/>
    <col min="3" max="137" width="9.140625" style="45" customWidth="1"/>
    <col min="138" max="16384" width="9.140625" style="46" customWidth="1"/>
  </cols>
  <sheetData>
    <row r="1" spans="1:137" s="42" customFormat="1" ht="18" customHeight="1">
      <c r="A1" s="137" t="s">
        <v>409</v>
      </c>
      <c r="B1" s="137"/>
      <c r="C1" s="99"/>
      <c r="D1" s="99"/>
      <c r="E1" s="99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</row>
    <row r="2" spans="1:137" s="42" customFormat="1" ht="18" customHeight="1">
      <c r="A2" s="137" t="s">
        <v>401</v>
      </c>
      <c r="B2" s="137"/>
      <c r="C2" s="99"/>
      <c r="D2" s="99"/>
      <c r="E2" s="99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</row>
    <row r="3" spans="2:137" s="43" customFormat="1" ht="21.75" customHeight="1">
      <c r="B3" s="4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1:137" s="48" customFormat="1" ht="30" customHeight="1">
      <c r="A4" s="59" t="s">
        <v>31</v>
      </c>
      <c r="B4" s="47" t="s">
        <v>84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</row>
    <row r="5" spans="1:137" s="48" customFormat="1" ht="31.5">
      <c r="A5" s="60" t="s">
        <v>221</v>
      </c>
      <c r="B5" s="4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</row>
    <row r="6" spans="1:2" ht="31.5">
      <c r="A6" s="60" t="s">
        <v>32</v>
      </c>
      <c r="B6" s="49"/>
    </row>
    <row r="7" spans="1:2" ht="31.5">
      <c r="A7" s="61" t="s">
        <v>33</v>
      </c>
      <c r="B7" s="50"/>
    </row>
    <row r="8" spans="1:137" s="48" customFormat="1" ht="31.5">
      <c r="A8" s="61" t="s">
        <v>34</v>
      </c>
      <c r="B8" s="5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</row>
    <row r="9" spans="1:137" s="48" customFormat="1" ht="31.5">
      <c r="A9" s="61" t="s">
        <v>35</v>
      </c>
      <c r="B9" s="50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</row>
    <row r="10" spans="1:2" ht="18">
      <c r="A10" s="62" t="s">
        <v>36</v>
      </c>
      <c r="B10" s="51"/>
    </row>
    <row r="11" spans="1:137" s="48" customFormat="1" ht="18">
      <c r="A11" s="62" t="s">
        <v>37</v>
      </c>
      <c r="B11" s="51">
        <v>435000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</row>
    <row r="12" spans="1:137" s="48" customFormat="1" ht="18">
      <c r="A12" s="62" t="s">
        <v>68</v>
      </c>
      <c r="B12" s="5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</row>
    <row r="13" spans="1:137" s="48" customFormat="1" ht="18">
      <c r="A13" s="62" t="s">
        <v>38</v>
      </c>
      <c r="B13" s="5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</row>
    <row r="14" spans="1:2" ht="18">
      <c r="A14" s="62" t="s">
        <v>39</v>
      </c>
      <c r="B14" s="51">
        <v>36156</v>
      </c>
    </row>
    <row r="15" spans="1:2" ht="18">
      <c r="A15" s="61" t="s">
        <v>40</v>
      </c>
      <c r="B15" s="50"/>
    </row>
    <row r="16" spans="1:2" ht="18">
      <c r="A16" s="63" t="s">
        <v>41</v>
      </c>
      <c r="B16" s="50">
        <v>471156</v>
      </c>
    </row>
  </sheetData>
  <sheetProtection/>
  <mergeCells count="2">
    <mergeCell ref="A1:B1"/>
    <mergeCell ref="A2:B2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D2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2.57421875" style="18" customWidth="1"/>
    <col min="2" max="4" width="12.7109375" style="18" customWidth="1"/>
    <col min="5" max="16384" width="9.140625" style="18" customWidth="1"/>
  </cols>
  <sheetData>
    <row r="1" spans="1:4" s="15" customFormat="1" ht="15.75">
      <c r="A1" s="138" t="s">
        <v>404</v>
      </c>
      <c r="B1" s="138"/>
      <c r="C1" s="138"/>
      <c r="D1" s="138"/>
    </row>
    <row r="2" spans="1:4" s="15" customFormat="1" ht="15.75">
      <c r="A2" s="139" t="s">
        <v>92</v>
      </c>
      <c r="B2" s="139"/>
      <c r="C2" s="139"/>
      <c r="D2" s="139"/>
    </row>
    <row r="3" spans="1:4" s="15" customFormat="1" ht="15.75">
      <c r="A3" s="139" t="s">
        <v>91</v>
      </c>
      <c r="B3" s="139"/>
      <c r="C3" s="139"/>
      <c r="D3" s="139"/>
    </row>
    <row r="4" spans="1:4" ht="15.75">
      <c r="A4" s="139" t="s">
        <v>103</v>
      </c>
      <c r="B4" s="139"/>
      <c r="C4" s="139"/>
      <c r="D4" s="139"/>
    </row>
    <row r="5" spans="1:4" ht="15.75">
      <c r="A5" s="35"/>
      <c r="B5" s="15"/>
      <c r="C5" s="15"/>
      <c r="D5" s="15"/>
    </row>
    <row r="6" spans="1:4" s="2" customFormat="1" ht="15.75">
      <c r="A6" s="91" t="s">
        <v>4</v>
      </c>
      <c r="B6" s="3" t="s">
        <v>104</v>
      </c>
      <c r="C6" s="3" t="s">
        <v>109</v>
      </c>
      <c r="D6" s="3" t="s">
        <v>219</v>
      </c>
    </row>
    <row r="7" spans="1:4" ht="15.75">
      <c r="A7" s="37" t="s">
        <v>207</v>
      </c>
      <c r="B7" s="14">
        <f>Határozat!B6</f>
        <v>430000</v>
      </c>
      <c r="C7" s="14">
        <f>Határozat!C6</f>
        <v>430000</v>
      </c>
      <c r="D7" s="14">
        <f>Határozat!D6</f>
        <v>430000</v>
      </c>
    </row>
    <row r="8" spans="1:4" ht="15.75">
      <c r="A8" s="37" t="s">
        <v>208</v>
      </c>
      <c r="B8" s="14">
        <f>Határozat!B7</f>
        <v>10000</v>
      </c>
      <c r="C8" s="14">
        <f>Határozat!C7</f>
        <v>10000</v>
      </c>
      <c r="D8" s="14">
        <f>Határozat!D7</f>
        <v>10000</v>
      </c>
    </row>
    <row r="9" spans="1:4" ht="15.75">
      <c r="A9" s="37" t="s">
        <v>209</v>
      </c>
      <c r="B9" s="14">
        <f>Határozat!B8</f>
        <v>0</v>
      </c>
      <c r="C9" s="14">
        <f>Határozat!C8</f>
        <v>0</v>
      </c>
      <c r="D9" s="14">
        <f>Határozat!D8</f>
        <v>0</v>
      </c>
    </row>
    <row r="10" spans="1:4" ht="30">
      <c r="A10" s="37" t="s">
        <v>210</v>
      </c>
      <c r="B10" s="14">
        <f>Határozat!B9</f>
        <v>0</v>
      </c>
      <c r="C10" s="14">
        <f>Határozat!C9</f>
        <v>0</v>
      </c>
      <c r="D10" s="14">
        <f>Határozat!D9</f>
        <v>0</v>
      </c>
    </row>
    <row r="11" spans="1:4" ht="30">
      <c r="A11" s="37" t="s">
        <v>211</v>
      </c>
      <c r="B11" s="14">
        <f>Határozat!B10</f>
        <v>0</v>
      </c>
      <c r="C11" s="14">
        <f>Határozat!C10</f>
        <v>0</v>
      </c>
      <c r="D11" s="14">
        <f>Határozat!D10</f>
        <v>0</v>
      </c>
    </row>
    <row r="12" spans="1:4" ht="15.75">
      <c r="A12" s="37" t="s">
        <v>212</v>
      </c>
      <c r="B12" s="14">
        <f>Határozat!B11</f>
        <v>0</v>
      </c>
      <c r="C12" s="14">
        <f>Határozat!C11</f>
        <v>0</v>
      </c>
      <c r="D12" s="14">
        <f>Határozat!D11</f>
        <v>0</v>
      </c>
    </row>
    <row r="13" spans="1:4" ht="15.75">
      <c r="A13" s="37" t="s">
        <v>213</v>
      </c>
      <c r="B13" s="14">
        <f>Határozat!B12</f>
        <v>0</v>
      </c>
      <c r="C13" s="14">
        <f>Határozat!C12</f>
        <v>0</v>
      </c>
      <c r="D13" s="14">
        <f>Határozat!D12</f>
        <v>0</v>
      </c>
    </row>
    <row r="14" spans="1:4" s="19" customFormat="1" ht="15.75">
      <c r="A14" s="39" t="s">
        <v>26</v>
      </c>
      <c r="B14" s="16">
        <f>SUM(B7:B13)</f>
        <v>440000</v>
      </c>
      <c r="C14" s="16">
        <f>SUM(C7:C13)</f>
        <v>440000</v>
      </c>
      <c r="D14" s="16">
        <f>SUM(D7:D13)</f>
        <v>440000</v>
      </c>
    </row>
    <row r="15" spans="1:4" ht="15.75">
      <c r="A15" s="39" t="s">
        <v>27</v>
      </c>
      <c r="B15" s="16">
        <f>ROUNDDOWN(B14*0.5,0)</f>
        <v>220000</v>
      </c>
      <c r="C15" s="16">
        <f>ROUNDDOWN(C14*0.5,0)</f>
        <v>220000</v>
      </c>
      <c r="D15" s="16">
        <f>ROUNDDOWN(D14*0.5,0)</f>
        <v>220000</v>
      </c>
    </row>
    <row r="16" spans="1:4" ht="15.75">
      <c r="A16" s="37" t="s">
        <v>217</v>
      </c>
      <c r="B16" s="14">
        <v>0</v>
      </c>
      <c r="C16" s="14">
        <v>0</v>
      </c>
      <c r="D16" s="14">
        <v>0</v>
      </c>
    </row>
    <row r="17" spans="1:4" ht="15.75">
      <c r="A17" s="37" t="s">
        <v>218</v>
      </c>
      <c r="B17" s="14">
        <v>0</v>
      </c>
      <c r="C17" s="14">
        <v>0</v>
      </c>
      <c r="D17" s="14">
        <v>0</v>
      </c>
    </row>
    <row r="18" spans="1:4" ht="15.75">
      <c r="A18" s="37" t="s">
        <v>16</v>
      </c>
      <c r="B18" s="14">
        <v>0</v>
      </c>
      <c r="C18" s="14">
        <v>0</v>
      </c>
      <c r="D18" s="14">
        <v>0</v>
      </c>
    </row>
    <row r="19" spans="1:4" ht="15.75">
      <c r="A19" s="37" t="s">
        <v>17</v>
      </c>
      <c r="B19" s="14">
        <v>0</v>
      </c>
      <c r="C19" s="14">
        <v>0</v>
      </c>
      <c r="D19" s="14">
        <v>0</v>
      </c>
    </row>
    <row r="20" spans="1:4" ht="15.75">
      <c r="A20" s="37" t="s">
        <v>18</v>
      </c>
      <c r="B20" s="14">
        <v>0</v>
      </c>
      <c r="C20" s="14">
        <v>0</v>
      </c>
      <c r="D20" s="14">
        <v>0</v>
      </c>
    </row>
    <row r="21" spans="1:4" ht="15.75">
      <c r="A21" s="37" t="s">
        <v>216</v>
      </c>
      <c r="B21" s="14">
        <v>0</v>
      </c>
      <c r="C21" s="14">
        <v>0</v>
      </c>
      <c r="D21" s="14">
        <v>0</v>
      </c>
    </row>
    <row r="22" spans="1:4" ht="15.75">
      <c r="A22" s="37" t="s">
        <v>215</v>
      </c>
      <c r="B22" s="14">
        <v>0</v>
      </c>
      <c r="C22" s="14">
        <v>0</v>
      </c>
      <c r="D22" s="14">
        <v>0</v>
      </c>
    </row>
    <row r="23" spans="1:4" s="19" customFormat="1" ht="15.75">
      <c r="A23" s="39" t="s">
        <v>28</v>
      </c>
      <c r="B23" s="16">
        <f>SUM(B16:B22)</f>
        <v>0</v>
      </c>
      <c r="C23" s="16">
        <f>SUM(C16:C22)</f>
        <v>0</v>
      </c>
      <c r="D23" s="16">
        <f>SUM(D16:D22)</f>
        <v>0</v>
      </c>
    </row>
    <row r="24" spans="1:4" s="19" customFormat="1" ht="15.75">
      <c r="A24" s="39" t="s">
        <v>29</v>
      </c>
      <c r="B24" s="16">
        <f>B15-B23</f>
        <v>220000</v>
      </c>
      <c r="C24" s="16">
        <f>C15-C23</f>
        <v>220000</v>
      </c>
      <c r="D24" s="16">
        <f>D15-D23</f>
        <v>220000</v>
      </c>
    </row>
    <row r="25" spans="1:4" s="19" customFormat="1" ht="28.5">
      <c r="A25" s="40" t="s">
        <v>94</v>
      </c>
      <c r="B25" s="16">
        <f>SUM(B26:B29)</f>
        <v>0</v>
      </c>
      <c r="C25" s="16">
        <f>SUM(C26:C29)</f>
        <v>0</v>
      </c>
      <c r="D25" s="16">
        <f>SUM(D26:D29)</f>
        <v>0</v>
      </c>
    </row>
    <row r="26" spans="1:4" ht="30">
      <c r="A26" s="37" t="s">
        <v>96</v>
      </c>
      <c r="B26" s="14">
        <v>0</v>
      </c>
      <c r="C26" s="14">
        <v>0</v>
      </c>
      <c r="D26" s="14">
        <v>0</v>
      </c>
    </row>
    <row r="27" spans="1:4" ht="30">
      <c r="A27" s="37" t="s">
        <v>70</v>
      </c>
      <c r="B27" s="14">
        <v>0</v>
      </c>
      <c r="C27" s="14">
        <v>0</v>
      </c>
      <c r="D27" s="14">
        <v>0</v>
      </c>
    </row>
    <row r="28" spans="1:4" ht="15.75">
      <c r="A28" s="37" t="s">
        <v>53</v>
      </c>
      <c r="B28" s="14">
        <v>0</v>
      </c>
      <c r="C28" s="14">
        <v>0</v>
      </c>
      <c r="D28" s="14">
        <v>0</v>
      </c>
    </row>
    <row r="29" spans="1:4" ht="15.75">
      <c r="A29" s="37" t="s">
        <v>52</v>
      </c>
      <c r="B29" s="14">
        <v>0</v>
      </c>
      <c r="C29" s="14">
        <v>0</v>
      </c>
      <c r="D29" s="14">
        <v>0</v>
      </c>
    </row>
  </sheetData>
  <sheetProtection/>
  <mergeCells count="4">
    <mergeCell ref="A1:D1"/>
    <mergeCell ref="A2:D2"/>
    <mergeCell ref="A3:D3"/>
    <mergeCell ref="A4:D4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2.28125" style="23" customWidth="1"/>
    <col min="2" max="2" width="11.57421875" style="26" customWidth="1"/>
    <col min="3" max="4" width="11.140625" style="26" customWidth="1"/>
    <col min="5" max="5" width="11.57421875" style="26" customWidth="1"/>
    <col min="6" max="16384" width="9.140625" style="26" customWidth="1"/>
  </cols>
  <sheetData>
    <row r="1" spans="1:6" s="20" customFormat="1" ht="48.75" customHeight="1">
      <c r="A1" s="150" t="s">
        <v>418</v>
      </c>
      <c r="B1" s="150"/>
      <c r="C1" s="150"/>
      <c r="D1" s="150"/>
      <c r="E1" s="150"/>
      <c r="F1" s="77"/>
    </row>
    <row r="2" spans="1:5" s="20" customFormat="1" ht="13.5" customHeight="1">
      <c r="A2" s="79"/>
      <c r="B2" s="79"/>
      <c r="C2" s="79"/>
      <c r="D2" s="79"/>
      <c r="E2" s="79"/>
    </row>
    <row r="3" spans="1:5" s="20" customFormat="1" ht="40.5" customHeight="1">
      <c r="A3" s="151" t="s">
        <v>410</v>
      </c>
      <c r="B3" s="151"/>
      <c r="C3" s="151"/>
      <c r="D3" s="151"/>
      <c r="E3" s="151"/>
    </row>
    <row r="4" spans="1:5" s="20" customFormat="1" ht="14.25" customHeight="1">
      <c r="A4" s="21"/>
      <c r="B4" s="21"/>
      <c r="C4" s="21"/>
      <c r="D4" s="21"/>
      <c r="E4" s="80" t="s">
        <v>99</v>
      </c>
    </row>
    <row r="5" spans="1:6" s="24" customFormat="1" ht="21.75" customHeight="1">
      <c r="A5" s="74" t="s">
        <v>4</v>
      </c>
      <c r="B5" s="22" t="s">
        <v>104</v>
      </c>
      <c r="C5" s="22" t="s">
        <v>109</v>
      </c>
      <c r="D5" s="22" t="s">
        <v>219</v>
      </c>
      <c r="E5" s="22" t="s">
        <v>1</v>
      </c>
      <c r="F5" s="23"/>
    </row>
    <row r="6" spans="1:5" ht="15">
      <c r="A6" s="92" t="s">
        <v>207</v>
      </c>
      <c r="B6" s="25">
        <v>430000</v>
      </c>
      <c r="C6" s="25">
        <v>430000</v>
      </c>
      <c r="D6" s="25">
        <v>430000</v>
      </c>
      <c r="E6" s="25">
        <f aca="true" t="shared" si="0" ref="E6:E21">SUM(B6:D6)</f>
        <v>1290000</v>
      </c>
    </row>
    <row r="7" spans="1:5" ht="15">
      <c r="A7" s="92" t="s">
        <v>208</v>
      </c>
      <c r="B7" s="25">
        <v>10000</v>
      </c>
      <c r="C7" s="25">
        <v>10000</v>
      </c>
      <c r="D7" s="25">
        <v>10000</v>
      </c>
      <c r="E7" s="25">
        <f t="shared" si="0"/>
        <v>30000</v>
      </c>
    </row>
    <row r="8" spans="1:5" ht="15">
      <c r="A8" s="92" t="s">
        <v>209</v>
      </c>
      <c r="B8" s="25"/>
      <c r="C8" s="25"/>
      <c r="D8" s="25"/>
      <c r="E8" s="25">
        <f t="shared" si="0"/>
        <v>0</v>
      </c>
    </row>
    <row r="9" spans="1:5" ht="24.75">
      <c r="A9" s="92" t="s">
        <v>210</v>
      </c>
      <c r="B9" s="25"/>
      <c r="C9" s="25"/>
      <c r="D9" s="25"/>
      <c r="E9" s="25">
        <f t="shared" si="0"/>
        <v>0</v>
      </c>
    </row>
    <row r="10" spans="1:5" ht="24.75">
      <c r="A10" s="92" t="s">
        <v>211</v>
      </c>
      <c r="B10" s="25"/>
      <c r="C10" s="25"/>
      <c r="D10" s="25"/>
      <c r="E10" s="25">
        <f t="shared" si="0"/>
        <v>0</v>
      </c>
    </row>
    <row r="11" spans="1:5" ht="15">
      <c r="A11" s="92" t="s">
        <v>212</v>
      </c>
      <c r="B11" s="25"/>
      <c r="C11" s="25"/>
      <c r="D11" s="25"/>
      <c r="E11" s="25">
        <f t="shared" si="0"/>
        <v>0</v>
      </c>
    </row>
    <row r="12" spans="1:5" ht="15.75" customHeight="1">
      <c r="A12" s="92" t="s">
        <v>213</v>
      </c>
      <c r="B12" s="25"/>
      <c r="C12" s="25"/>
      <c r="D12" s="25"/>
      <c r="E12" s="25">
        <f t="shared" si="0"/>
        <v>0</v>
      </c>
    </row>
    <row r="13" spans="1:5" s="29" customFormat="1" ht="14.25">
      <c r="A13" s="27" t="s">
        <v>20</v>
      </c>
      <c r="B13" s="28">
        <f>SUM(B6:B12)</f>
        <v>440000</v>
      </c>
      <c r="C13" s="28">
        <f>SUM(C6:C12)</f>
        <v>440000</v>
      </c>
      <c r="D13" s="28">
        <f>SUM(D6:D12)</f>
        <v>440000</v>
      </c>
      <c r="E13" s="28">
        <f>SUM(E6:E12)</f>
        <v>1320000</v>
      </c>
    </row>
    <row r="14" spans="1:5" ht="15">
      <c r="A14" s="27" t="s">
        <v>21</v>
      </c>
      <c r="B14" s="28">
        <f>ROUNDDOWN(B13*0.5,0)</f>
        <v>220000</v>
      </c>
      <c r="C14" s="28">
        <f>ROUNDDOWN(C13*0.5,0)</f>
        <v>220000</v>
      </c>
      <c r="D14" s="28">
        <f>ROUNDDOWN(D13*0.5,0)</f>
        <v>220000</v>
      </c>
      <c r="E14" s="28">
        <f t="shared" si="0"/>
        <v>660000</v>
      </c>
    </row>
    <row r="15" spans="1:5" ht="15">
      <c r="A15" s="92" t="s">
        <v>217</v>
      </c>
      <c r="B15" s="25"/>
      <c r="C15" s="25"/>
      <c r="D15" s="25"/>
      <c r="E15" s="25">
        <f t="shared" si="0"/>
        <v>0</v>
      </c>
    </row>
    <row r="16" spans="1:5" ht="15">
      <c r="A16" s="92" t="s">
        <v>218</v>
      </c>
      <c r="B16" s="25"/>
      <c r="C16" s="25"/>
      <c r="D16" s="25"/>
      <c r="E16" s="25">
        <f t="shared" si="0"/>
        <v>0</v>
      </c>
    </row>
    <row r="17" spans="1:5" ht="17.25" customHeight="1">
      <c r="A17" s="92" t="s">
        <v>16</v>
      </c>
      <c r="B17" s="25"/>
      <c r="C17" s="25"/>
      <c r="D17" s="25"/>
      <c r="E17" s="25">
        <f t="shared" si="0"/>
        <v>0</v>
      </c>
    </row>
    <row r="18" spans="1:5" ht="14.25" customHeight="1">
      <c r="A18" s="92" t="s">
        <v>17</v>
      </c>
      <c r="B18" s="25"/>
      <c r="C18" s="25"/>
      <c r="D18" s="25"/>
      <c r="E18" s="25">
        <f t="shared" si="0"/>
        <v>0</v>
      </c>
    </row>
    <row r="19" spans="1:5" ht="15">
      <c r="A19" s="92" t="s">
        <v>18</v>
      </c>
      <c r="B19" s="25"/>
      <c r="C19" s="25"/>
      <c r="D19" s="25"/>
      <c r="E19" s="25">
        <f t="shared" si="0"/>
        <v>0</v>
      </c>
    </row>
    <row r="20" spans="1:5" ht="15">
      <c r="A20" s="92" t="s">
        <v>216</v>
      </c>
      <c r="B20" s="25"/>
      <c r="C20" s="25"/>
      <c r="D20" s="25"/>
      <c r="E20" s="25">
        <f t="shared" si="0"/>
        <v>0</v>
      </c>
    </row>
    <row r="21" spans="1:5" ht="15">
      <c r="A21" s="92" t="s">
        <v>215</v>
      </c>
      <c r="B21" s="25"/>
      <c r="C21" s="25"/>
      <c r="D21" s="25"/>
      <c r="E21" s="25">
        <f t="shared" si="0"/>
        <v>0</v>
      </c>
    </row>
    <row r="22" spans="1:5" s="29" customFormat="1" ht="18" customHeight="1">
      <c r="A22" s="30" t="s">
        <v>22</v>
      </c>
      <c r="B22" s="28">
        <f>SUM(B15:B21)</f>
        <v>0</v>
      </c>
      <c r="C22" s="28">
        <f>SUM(C15:C21)</f>
        <v>0</v>
      </c>
      <c r="D22" s="28">
        <f>SUM(D15:D21)</f>
        <v>0</v>
      </c>
      <c r="E22" s="28">
        <f>SUM(E15:E21)</f>
        <v>0</v>
      </c>
    </row>
    <row r="23" spans="1:5" s="29" customFormat="1" ht="18.75" customHeight="1">
      <c r="A23" s="30" t="s">
        <v>23</v>
      </c>
      <c r="B23" s="28">
        <f>B14-B22</f>
        <v>220000</v>
      </c>
      <c r="C23" s="28">
        <f>C14-C22</f>
        <v>220000</v>
      </c>
      <c r="D23" s="28">
        <f>D14-D22</f>
        <v>220000</v>
      </c>
      <c r="E23" s="28">
        <f>E14-E22</f>
        <v>660000</v>
      </c>
    </row>
    <row r="24" spans="1:5" s="29" customFormat="1" ht="25.5" customHeight="1">
      <c r="A24" s="31" t="s">
        <v>30</v>
      </c>
      <c r="B24" s="28"/>
      <c r="C24" s="28"/>
      <c r="D24" s="28"/>
      <c r="E24" s="28">
        <f>SUM(B24:D24)</f>
        <v>0</v>
      </c>
    </row>
    <row r="25" spans="1:5" s="29" customFormat="1" ht="18.75" customHeight="1">
      <c r="A25" s="71"/>
      <c r="B25" s="72"/>
      <c r="C25" s="72"/>
      <c r="D25" s="72"/>
      <c r="E25" s="72"/>
    </row>
    <row r="26" spans="1:5" s="29" customFormat="1" ht="27.75" customHeight="1">
      <c r="A26" s="152" t="s">
        <v>93</v>
      </c>
      <c r="B26" s="152"/>
      <c r="C26" s="152"/>
      <c r="D26" s="152"/>
      <c r="E26" s="152"/>
    </row>
    <row r="27" ht="18.75" customHeight="1"/>
    <row r="28" ht="15">
      <c r="A28" s="73" t="s">
        <v>220</v>
      </c>
    </row>
    <row r="29" spans="1:3" ht="15">
      <c r="A29" s="32" t="s">
        <v>411</v>
      </c>
      <c r="C29" s="53"/>
    </row>
    <row r="30" ht="15">
      <c r="C30" s="53"/>
    </row>
    <row r="31" spans="1:4" ht="15">
      <c r="A31" s="53" t="s">
        <v>101</v>
      </c>
      <c r="B31" s="23"/>
      <c r="D31" s="53" t="s">
        <v>412</v>
      </c>
    </row>
    <row r="32" spans="1:4" ht="15">
      <c r="A32" s="53" t="s">
        <v>102</v>
      </c>
      <c r="B32" s="23"/>
      <c r="D32" s="53" t="s">
        <v>45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9" sqref="A19"/>
    </sheetView>
  </sheetViews>
  <sheetFormatPr defaultColWidth="9.140625" defaultRowHeight="31.5" customHeight="1"/>
  <cols>
    <col min="1" max="1" width="28.7109375" style="1" customWidth="1"/>
    <col min="2" max="2" width="13.7109375" style="1" customWidth="1"/>
    <col min="3" max="3" width="1.7109375" style="1" customWidth="1"/>
    <col min="4" max="4" width="28.7109375" style="1" customWidth="1"/>
    <col min="5" max="5" width="13.7109375" style="1" customWidth="1"/>
    <col min="6" max="16384" width="9.140625" style="1" customWidth="1"/>
  </cols>
  <sheetData>
    <row r="1" spans="1:5" ht="31.5" customHeight="1">
      <c r="A1" s="120" t="s">
        <v>430</v>
      </c>
      <c r="B1" s="121"/>
      <c r="C1" s="121"/>
      <c r="D1" s="121"/>
      <c r="E1" s="121"/>
    </row>
    <row r="2" spans="1:5" ht="31.5" customHeight="1">
      <c r="A2" s="104"/>
      <c r="B2" s="105"/>
      <c r="C2" s="105"/>
      <c r="D2" s="105"/>
      <c r="E2" s="105"/>
    </row>
    <row r="3" spans="1:5" ht="31.5" customHeight="1">
      <c r="A3" s="106" t="s">
        <v>419</v>
      </c>
      <c r="C3" s="105"/>
      <c r="D3" s="106" t="s">
        <v>421</v>
      </c>
      <c r="E3" s="105"/>
    </row>
    <row r="4" spans="1:5" ht="31.5" customHeight="1">
      <c r="A4" s="107" t="s">
        <v>427</v>
      </c>
      <c r="B4" s="100">
        <v>1319913</v>
      </c>
      <c r="D4" s="107" t="s">
        <v>422</v>
      </c>
      <c r="E4" s="100">
        <v>150000</v>
      </c>
    </row>
    <row r="5" spans="1:4" ht="31.5" customHeight="1">
      <c r="A5" s="107" t="s">
        <v>420</v>
      </c>
      <c r="B5" s="100">
        <v>367315</v>
      </c>
      <c r="D5" s="106" t="s">
        <v>425</v>
      </c>
    </row>
    <row r="6" spans="1:5" ht="47.25">
      <c r="A6" s="107"/>
      <c r="D6" s="107" t="s">
        <v>426</v>
      </c>
      <c r="E6" s="100">
        <v>55475</v>
      </c>
    </row>
    <row r="7" spans="1:5" ht="47.25">
      <c r="A7" s="107"/>
      <c r="D7" s="107" t="s">
        <v>429</v>
      </c>
      <c r="E7" s="100">
        <v>21753</v>
      </c>
    </row>
    <row r="8" spans="1:5" ht="31.5" customHeight="1">
      <c r="A8" s="107"/>
      <c r="D8" s="107" t="s">
        <v>116</v>
      </c>
      <c r="E8" s="100">
        <v>1250000</v>
      </c>
    </row>
    <row r="9" spans="1:5" ht="47.25">
      <c r="A9" s="107"/>
      <c r="D9" s="107" t="s">
        <v>118</v>
      </c>
      <c r="E9" s="100">
        <v>210000</v>
      </c>
    </row>
    <row r="10" spans="1:5" ht="31.5" customHeight="1">
      <c r="A10" s="108" t="s">
        <v>423</v>
      </c>
      <c r="B10" s="109">
        <f>SUM(B4:B9)</f>
        <v>1687228</v>
      </c>
      <c r="D10" s="108" t="s">
        <v>423</v>
      </c>
      <c r="E10" s="109">
        <f>SUM(E4:E9)</f>
        <v>1687228</v>
      </c>
    </row>
    <row r="11" spans="1:4" ht="31.5" customHeight="1">
      <c r="A11" s="107"/>
      <c r="D11" s="107"/>
    </row>
    <row r="12" spans="1:5" ht="31.5" customHeight="1">
      <c r="A12" s="122" t="s">
        <v>424</v>
      </c>
      <c r="B12" s="122"/>
      <c r="C12" s="122"/>
      <c r="D12" s="122"/>
      <c r="E12" s="122"/>
    </row>
    <row r="13" spans="1:4" ht="31.5" customHeight="1">
      <c r="A13" s="106" t="s">
        <v>419</v>
      </c>
      <c r="D13" s="106" t="s">
        <v>425</v>
      </c>
    </row>
    <row r="14" spans="1:5" ht="31.5" customHeight="1">
      <c r="A14" s="1" t="s">
        <v>121</v>
      </c>
      <c r="B14" s="100">
        <v>240000</v>
      </c>
      <c r="C14" s="110"/>
      <c r="D14" s="107" t="s">
        <v>390</v>
      </c>
      <c r="E14" s="100">
        <v>240000</v>
      </c>
    </row>
    <row r="15" spans="1:5" ht="31.5" customHeight="1">
      <c r="A15" s="107" t="s">
        <v>428</v>
      </c>
      <c r="B15" s="100">
        <v>12000</v>
      </c>
      <c r="C15" s="110"/>
      <c r="D15" s="1" t="s">
        <v>131</v>
      </c>
      <c r="E15" s="100">
        <v>12000</v>
      </c>
    </row>
    <row r="16" spans="1:5" ht="31.5" customHeight="1">
      <c r="A16" s="108" t="s">
        <v>423</v>
      </c>
      <c r="B16" s="109">
        <f>SUM(B14:B15)</f>
        <v>252000</v>
      </c>
      <c r="D16" s="108" t="s">
        <v>423</v>
      </c>
      <c r="E16" s="109">
        <f>SUM(E14:E15)</f>
        <v>252000</v>
      </c>
    </row>
    <row r="18" ht="31.5" customHeight="1">
      <c r="A18" s="1" t="s">
        <v>431</v>
      </c>
    </row>
    <row r="20" ht="15.75">
      <c r="D20" s="103" t="s">
        <v>412</v>
      </c>
    </row>
    <row r="21" ht="15.75">
      <c r="D21" s="103" t="s">
        <v>45</v>
      </c>
    </row>
  </sheetData>
  <sheetProtection/>
  <mergeCells count="2">
    <mergeCell ref="A1:E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Y27"/>
  <sheetViews>
    <sheetView tabSelected="1" zoomScalePageLayoutView="0" workbookViewId="0" topLeftCell="A1">
      <pane xSplit="1" ySplit="6" topLeftCell="D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IV3"/>
    </sheetView>
  </sheetViews>
  <sheetFormatPr defaultColWidth="9.140625" defaultRowHeight="15"/>
  <cols>
    <col min="1" max="1" width="25.7109375" style="0" customWidth="1"/>
    <col min="2" max="3" width="14.28125" style="0" hidden="1" customWidth="1"/>
    <col min="4" max="4" width="14.28125" style="0" customWidth="1"/>
    <col min="5" max="11" width="14.28125" style="0" hidden="1" customWidth="1"/>
    <col min="12" max="12" width="14.28125" style="0" customWidth="1"/>
    <col min="13" max="19" width="14.28125" style="0" hidden="1" customWidth="1"/>
    <col min="20" max="20" width="14.28125" style="0" customWidth="1"/>
    <col min="21" max="27" width="14.28125" style="0" hidden="1" customWidth="1"/>
    <col min="28" max="28" width="14.28125" style="0" customWidth="1"/>
    <col min="29" max="33" width="14.28125" style="0" hidden="1" customWidth="1"/>
    <col min="34" max="34" width="25.7109375" style="0" customWidth="1"/>
    <col min="35" max="36" width="14.28125" style="0" hidden="1" customWidth="1"/>
    <col min="37" max="37" width="14.28125" style="0" customWidth="1"/>
    <col min="38" max="44" width="14.28125" style="0" hidden="1" customWidth="1"/>
    <col min="45" max="45" width="14.28125" style="0" customWidth="1"/>
    <col min="46" max="52" width="14.28125" style="0" hidden="1" customWidth="1"/>
    <col min="53" max="53" width="14.28125" style="0" customWidth="1"/>
    <col min="54" max="60" width="14.28125" style="0" hidden="1" customWidth="1"/>
    <col min="61" max="61" width="14.28125" style="0" customWidth="1"/>
    <col min="62" max="66" width="14.28125" style="0" hidden="1" customWidth="1"/>
    <col min="67" max="67" width="11.00390625" style="0" hidden="1" customWidth="1"/>
    <col min="68" max="69" width="9.140625" style="0" hidden="1" customWidth="1"/>
    <col min="70" max="70" width="11.00390625" style="0" hidden="1" customWidth="1"/>
    <col min="71" max="72" width="9.140625" style="0" hidden="1" customWidth="1"/>
    <col min="73" max="73" width="12.140625" style="0" hidden="1" customWidth="1"/>
    <col min="74" max="75" width="9.140625" style="0" hidden="1" customWidth="1"/>
    <col min="76" max="76" width="12.140625" style="0" hidden="1" customWidth="1"/>
    <col min="77" max="77" width="9.140625" style="0" hidden="1" customWidth="1"/>
  </cols>
  <sheetData>
    <row r="1" spans="1:66" s="1" customFormat="1" ht="15.75">
      <c r="A1" s="122" t="s">
        <v>402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</row>
    <row r="2" spans="1:65" s="1" customFormat="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</row>
    <row r="3" spans="1:66" s="1" customFormat="1" ht="15" customHeight="1" hidden="1">
      <c r="A3" s="75"/>
      <c r="B3" s="84" t="s">
        <v>107</v>
      </c>
      <c r="C3" s="84" t="s">
        <v>432</v>
      </c>
      <c r="D3" s="111" t="s">
        <v>441</v>
      </c>
      <c r="E3" s="84" t="s">
        <v>111</v>
      </c>
      <c r="F3" s="84" t="s">
        <v>112</v>
      </c>
      <c r="G3" s="84" t="s">
        <v>113</v>
      </c>
      <c r="H3" s="84" t="s">
        <v>114</v>
      </c>
      <c r="I3" s="84" t="s">
        <v>110</v>
      </c>
      <c r="J3" s="84" t="s">
        <v>107</v>
      </c>
      <c r="K3" s="111" t="s">
        <v>432</v>
      </c>
      <c r="L3" s="111" t="s">
        <v>441</v>
      </c>
      <c r="M3" s="84" t="s">
        <v>111</v>
      </c>
      <c r="N3" s="84" t="s">
        <v>112</v>
      </c>
      <c r="O3" s="84" t="s">
        <v>113</v>
      </c>
      <c r="P3" s="84" t="s">
        <v>114</v>
      </c>
      <c r="Q3" s="84" t="s">
        <v>110</v>
      </c>
      <c r="R3" s="84" t="s">
        <v>107</v>
      </c>
      <c r="S3" s="111" t="s">
        <v>432</v>
      </c>
      <c r="T3" s="111" t="s">
        <v>441</v>
      </c>
      <c r="U3" s="84" t="s">
        <v>111</v>
      </c>
      <c r="V3" s="84" t="s">
        <v>112</v>
      </c>
      <c r="W3" s="84" t="s">
        <v>113</v>
      </c>
      <c r="X3" s="84" t="s">
        <v>114</v>
      </c>
      <c r="Y3" s="84" t="s">
        <v>110</v>
      </c>
      <c r="Z3" s="84" t="s">
        <v>107</v>
      </c>
      <c r="AA3" s="111" t="s">
        <v>432</v>
      </c>
      <c r="AB3" s="111" t="s">
        <v>441</v>
      </c>
      <c r="AC3" s="84" t="s">
        <v>111</v>
      </c>
      <c r="AD3" s="84" t="s">
        <v>112</v>
      </c>
      <c r="AE3" s="84" t="s">
        <v>113</v>
      </c>
      <c r="AF3" s="84" t="s">
        <v>114</v>
      </c>
      <c r="AG3" s="84" t="s">
        <v>110</v>
      </c>
      <c r="AH3" s="84"/>
      <c r="AI3" s="84" t="s">
        <v>107</v>
      </c>
      <c r="AJ3" s="111" t="s">
        <v>432</v>
      </c>
      <c r="AK3" s="111" t="s">
        <v>441</v>
      </c>
      <c r="AL3" s="84" t="s">
        <v>111</v>
      </c>
      <c r="AM3" s="84" t="s">
        <v>112</v>
      </c>
      <c r="AN3" s="84" t="s">
        <v>113</v>
      </c>
      <c r="AO3" s="84" t="s">
        <v>114</v>
      </c>
      <c r="AP3" s="84" t="s">
        <v>110</v>
      </c>
      <c r="AQ3" s="84" t="s">
        <v>107</v>
      </c>
      <c r="AR3" s="111" t="s">
        <v>432</v>
      </c>
      <c r="AS3" s="111" t="s">
        <v>441</v>
      </c>
      <c r="AT3" s="84" t="s">
        <v>111</v>
      </c>
      <c r="AU3" s="84" t="s">
        <v>112</v>
      </c>
      <c r="AV3" s="84" t="s">
        <v>113</v>
      </c>
      <c r="AW3" s="84" t="s">
        <v>114</v>
      </c>
      <c r="AX3" s="84" t="s">
        <v>110</v>
      </c>
      <c r="AY3" s="84" t="s">
        <v>107</v>
      </c>
      <c r="AZ3" s="111" t="s">
        <v>432</v>
      </c>
      <c r="BA3" s="111" t="s">
        <v>441</v>
      </c>
      <c r="BB3" s="84" t="s">
        <v>111</v>
      </c>
      <c r="BC3" s="84" t="s">
        <v>112</v>
      </c>
      <c r="BD3" s="84" t="s">
        <v>113</v>
      </c>
      <c r="BE3" s="84" t="s">
        <v>114</v>
      </c>
      <c r="BF3" s="84" t="s">
        <v>110</v>
      </c>
      <c r="BG3" s="84" t="s">
        <v>107</v>
      </c>
      <c r="BH3" s="111" t="s">
        <v>432</v>
      </c>
      <c r="BI3" s="111" t="s">
        <v>441</v>
      </c>
      <c r="BJ3" s="84" t="s">
        <v>111</v>
      </c>
      <c r="BK3" s="84" t="s">
        <v>112</v>
      </c>
      <c r="BL3" s="84" t="s">
        <v>113</v>
      </c>
      <c r="BM3" s="84" t="s">
        <v>114</v>
      </c>
      <c r="BN3" s="84" t="s">
        <v>110</v>
      </c>
    </row>
    <row r="4" spans="1:66" s="10" customFormat="1" ht="15.75">
      <c r="A4" s="127" t="s">
        <v>4</v>
      </c>
      <c r="B4" s="64" t="s">
        <v>71</v>
      </c>
      <c r="C4" s="64" t="s">
        <v>71</v>
      </c>
      <c r="D4" s="64" t="s">
        <v>71</v>
      </c>
      <c r="E4" s="64" t="s">
        <v>71</v>
      </c>
      <c r="F4" s="64" t="s">
        <v>71</v>
      </c>
      <c r="G4" s="64" t="s">
        <v>71</v>
      </c>
      <c r="H4" s="64" t="s">
        <v>71</v>
      </c>
      <c r="I4" s="64" t="s">
        <v>71</v>
      </c>
      <c r="J4" s="64" t="s">
        <v>72</v>
      </c>
      <c r="K4" s="64" t="s">
        <v>72</v>
      </c>
      <c r="L4" s="64" t="s">
        <v>72</v>
      </c>
      <c r="M4" s="64" t="s">
        <v>72</v>
      </c>
      <c r="N4" s="64" t="s">
        <v>72</v>
      </c>
      <c r="O4" s="64" t="s">
        <v>72</v>
      </c>
      <c r="P4" s="64" t="s">
        <v>72</v>
      </c>
      <c r="Q4" s="64" t="s">
        <v>72</v>
      </c>
      <c r="R4" s="64" t="s">
        <v>95</v>
      </c>
      <c r="S4" s="64" t="s">
        <v>95</v>
      </c>
      <c r="T4" s="64" t="s">
        <v>95</v>
      </c>
      <c r="U4" s="64" t="s">
        <v>95</v>
      </c>
      <c r="V4" s="64" t="s">
        <v>95</v>
      </c>
      <c r="W4" s="64" t="s">
        <v>95</v>
      </c>
      <c r="X4" s="64" t="s">
        <v>95</v>
      </c>
      <c r="Y4" s="64" t="s">
        <v>95</v>
      </c>
      <c r="Z4" s="64" t="s">
        <v>1</v>
      </c>
      <c r="AA4" s="64" t="s">
        <v>1</v>
      </c>
      <c r="AB4" s="64" t="s">
        <v>1</v>
      </c>
      <c r="AC4" s="64" t="s">
        <v>1</v>
      </c>
      <c r="AD4" s="64" t="s">
        <v>1</v>
      </c>
      <c r="AE4" s="64" t="s">
        <v>1</v>
      </c>
      <c r="AF4" s="64" t="s">
        <v>1</v>
      </c>
      <c r="AG4" s="64" t="s">
        <v>1</v>
      </c>
      <c r="AH4" s="127" t="s">
        <v>4</v>
      </c>
      <c r="AI4" s="64" t="s">
        <v>71</v>
      </c>
      <c r="AJ4" s="64" t="s">
        <v>71</v>
      </c>
      <c r="AK4" s="64" t="s">
        <v>71</v>
      </c>
      <c r="AL4" s="64" t="s">
        <v>71</v>
      </c>
      <c r="AM4" s="64" t="s">
        <v>71</v>
      </c>
      <c r="AN4" s="64" t="s">
        <v>71</v>
      </c>
      <c r="AO4" s="64" t="s">
        <v>71</v>
      </c>
      <c r="AP4" s="64" t="s">
        <v>71</v>
      </c>
      <c r="AQ4" s="64" t="s">
        <v>72</v>
      </c>
      <c r="AR4" s="64" t="s">
        <v>72</v>
      </c>
      <c r="AS4" s="64" t="s">
        <v>72</v>
      </c>
      <c r="AT4" s="64" t="s">
        <v>72</v>
      </c>
      <c r="AU4" s="64" t="s">
        <v>72</v>
      </c>
      <c r="AV4" s="64" t="s">
        <v>72</v>
      </c>
      <c r="AW4" s="64" t="s">
        <v>72</v>
      </c>
      <c r="AX4" s="64" t="s">
        <v>72</v>
      </c>
      <c r="AY4" s="64" t="s">
        <v>95</v>
      </c>
      <c r="AZ4" s="64" t="s">
        <v>95</v>
      </c>
      <c r="BA4" s="64" t="s">
        <v>95</v>
      </c>
      <c r="BB4" s="64" t="s">
        <v>95</v>
      </c>
      <c r="BC4" s="64" t="s">
        <v>95</v>
      </c>
      <c r="BD4" s="64" t="s">
        <v>95</v>
      </c>
      <c r="BE4" s="64" t="s">
        <v>95</v>
      </c>
      <c r="BF4" s="64" t="s">
        <v>95</v>
      </c>
      <c r="BG4" s="64" t="s">
        <v>1</v>
      </c>
      <c r="BH4" s="64" t="s">
        <v>1</v>
      </c>
      <c r="BI4" s="64" t="s">
        <v>1</v>
      </c>
      <c r="BJ4" s="64" t="s">
        <v>1</v>
      </c>
      <c r="BK4" s="64" t="s">
        <v>1</v>
      </c>
      <c r="BL4" s="64" t="s">
        <v>1</v>
      </c>
      <c r="BM4" s="64" t="s">
        <v>1</v>
      </c>
      <c r="BN4" s="64" t="s">
        <v>1</v>
      </c>
    </row>
    <row r="5" spans="1:66" s="10" customFormat="1" ht="15.75">
      <c r="A5" s="127"/>
      <c r="B5" s="64" t="s">
        <v>108</v>
      </c>
      <c r="C5" s="64" t="s">
        <v>108</v>
      </c>
      <c r="D5" s="64" t="s">
        <v>108</v>
      </c>
      <c r="E5" s="64" t="s">
        <v>108</v>
      </c>
      <c r="F5" s="64" t="s">
        <v>108</v>
      </c>
      <c r="G5" s="64" t="s">
        <v>108</v>
      </c>
      <c r="H5" s="64" t="s">
        <v>108</v>
      </c>
      <c r="I5" s="64" t="s">
        <v>108</v>
      </c>
      <c r="J5" s="64" t="s">
        <v>108</v>
      </c>
      <c r="K5" s="64" t="s">
        <v>108</v>
      </c>
      <c r="L5" s="64" t="s">
        <v>108</v>
      </c>
      <c r="M5" s="64" t="s">
        <v>108</v>
      </c>
      <c r="N5" s="64" t="s">
        <v>108</v>
      </c>
      <c r="O5" s="64" t="s">
        <v>108</v>
      </c>
      <c r="P5" s="64" t="s">
        <v>108</v>
      </c>
      <c r="Q5" s="64" t="s">
        <v>108</v>
      </c>
      <c r="R5" s="64" t="s">
        <v>108</v>
      </c>
      <c r="S5" s="64" t="s">
        <v>108</v>
      </c>
      <c r="T5" s="64" t="s">
        <v>108</v>
      </c>
      <c r="U5" s="64" t="s">
        <v>108</v>
      </c>
      <c r="V5" s="64" t="s">
        <v>108</v>
      </c>
      <c r="W5" s="64" t="s">
        <v>108</v>
      </c>
      <c r="X5" s="64" t="s">
        <v>108</v>
      </c>
      <c r="Y5" s="64" t="s">
        <v>108</v>
      </c>
      <c r="Z5" s="64" t="s">
        <v>108</v>
      </c>
      <c r="AA5" s="64" t="s">
        <v>108</v>
      </c>
      <c r="AB5" s="64" t="s">
        <v>108</v>
      </c>
      <c r="AC5" s="64" t="s">
        <v>108</v>
      </c>
      <c r="AD5" s="64" t="s">
        <v>108</v>
      </c>
      <c r="AE5" s="64" t="s">
        <v>108</v>
      </c>
      <c r="AF5" s="64" t="s">
        <v>108</v>
      </c>
      <c r="AG5" s="64" t="s">
        <v>108</v>
      </c>
      <c r="AH5" s="127"/>
      <c r="AI5" s="64" t="s">
        <v>108</v>
      </c>
      <c r="AJ5" s="64" t="s">
        <v>108</v>
      </c>
      <c r="AK5" s="64" t="s">
        <v>108</v>
      </c>
      <c r="AL5" s="64" t="s">
        <v>108</v>
      </c>
      <c r="AM5" s="64" t="s">
        <v>108</v>
      </c>
      <c r="AN5" s="64" t="s">
        <v>108</v>
      </c>
      <c r="AO5" s="64" t="s">
        <v>108</v>
      </c>
      <c r="AP5" s="64" t="s">
        <v>108</v>
      </c>
      <c r="AQ5" s="64" t="s">
        <v>108</v>
      </c>
      <c r="AR5" s="64" t="s">
        <v>108</v>
      </c>
      <c r="AS5" s="64" t="s">
        <v>108</v>
      </c>
      <c r="AT5" s="64" t="s">
        <v>108</v>
      </c>
      <c r="AU5" s="64" t="s">
        <v>108</v>
      </c>
      <c r="AV5" s="64" t="s">
        <v>108</v>
      </c>
      <c r="AW5" s="64" t="s">
        <v>108</v>
      </c>
      <c r="AX5" s="64" t="s">
        <v>108</v>
      </c>
      <c r="AY5" s="64" t="s">
        <v>108</v>
      </c>
      <c r="AZ5" s="64" t="s">
        <v>108</v>
      </c>
      <c r="BA5" s="64" t="s">
        <v>108</v>
      </c>
      <c r="BB5" s="64" t="s">
        <v>108</v>
      </c>
      <c r="BC5" s="64" t="s">
        <v>108</v>
      </c>
      <c r="BD5" s="64" t="s">
        <v>108</v>
      </c>
      <c r="BE5" s="64" t="s">
        <v>108</v>
      </c>
      <c r="BF5" s="64" t="s">
        <v>108</v>
      </c>
      <c r="BG5" s="64" t="s">
        <v>108</v>
      </c>
      <c r="BH5" s="64" t="s">
        <v>108</v>
      </c>
      <c r="BI5" s="64" t="s">
        <v>108</v>
      </c>
      <c r="BJ5" s="64" t="s">
        <v>108</v>
      </c>
      <c r="BK5" s="64" t="s">
        <v>108</v>
      </c>
      <c r="BL5" s="64" t="s">
        <v>108</v>
      </c>
      <c r="BM5" s="64" t="s">
        <v>108</v>
      </c>
      <c r="BN5" s="64" t="s">
        <v>108</v>
      </c>
    </row>
    <row r="6" spans="1:66" s="70" customFormat="1" ht="16.5">
      <c r="A6" s="131" t="s">
        <v>24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28" t="s">
        <v>77</v>
      </c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30"/>
      <c r="BJ6" s="81"/>
      <c r="BK6" s="81"/>
      <c r="BL6" s="81"/>
      <c r="BM6" s="81"/>
      <c r="BN6" s="85"/>
    </row>
    <row r="7" spans="1:77" s="10" customFormat="1" ht="47.25">
      <c r="A7" s="66" t="s">
        <v>86</v>
      </c>
      <c r="B7" s="4">
        <f>Bev!B28</f>
        <v>14787154</v>
      </c>
      <c r="C7" s="4">
        <f>Bev!C28</f>
        <v>14787154</v>
      </c>
      <c r="D7" s="4">
        <f>Bev!D28</f>
        <v>14989154</v>
      </c>
      <c r="E7" s="4">
        <f>Bev!E28</f>
        <v>0</v>
      </c>
      <c r="F7" s="4">
        <f>Bev!F28</f>
        <v>0</v>
      </c>
      <c r="G7" s="4">
        <f>Bev!G28</f>
        <v>0</v>
      </c>
      <c r="H7" s="4">
        <f>Bev!H28</f>
        <v>0</v>
      </c>
      <c r="I7" s="4">
        <f>Bev!I28</f>
        <v>0</v>
      </c>
      <c r="J7" s="4">
        <f>Bev!J28</f>
        <v>0</v>
      </c>
      <c r="K7" s="4">
        <f>Bev!K28</f>
        <v>0</v>
      </c>
      <c r="L7" s="4">
        <f>Bev!L28</f>
        <v>0</v>
      </c>
      <c r="M7" s="4">
        <f>Bev!M28</f>
        <v>0</v>
      </c>
      <c r="N7" s="4">
        <f>Bev!N28</f>
        <v>0</v>
      </c>
      <c r="O7" s="4">
        <f>Bev!O28</f>
        <v>0</v>
      </c>
      <c r="P7" s="4">
        <f>Bev!P28</f>
        <v>0</v>
      </c>
      <c r="Q7" s="4">
        <f>Bev!Q28</f>
        <v>0</v>
      </c>
      <c r="R7" s="4">
        <f>Bev!R28</f>
        <v>0</v>
      </c>
      <c r="S7" s="4">
        <f>Bev!S28</f>
        <v>0</v>
      </c>
      <c r="T7" s="4">
        <f>Bev!T28</f>
        <v>0</v>
      </c>
      <c r="U7" s="4">
        <f>Bev!U28</f>
        <v>0</v>
      </c>
      <c r="V7" s="4">
        <f>Bev!V28</f>
        <v>0</v>
      </c>
      <c r="W7" s="4">
        <f>Bev!W28</f>
        <v>0</v>
      </c>
      <c r="X7" s="4">
        <f>Bev!X28</f>
        <v>0</v>
      </c>
      <c r="Y7" s="4">
        <f>Bev!Y28</f>
        <v>0</v>
      </c>
      <c r="Z7" s="4">
        <f>B7+J7+R7</f>
        <v>14787154</v>
      </c>
      <c r="AA7" s="4">
        <f aca="true" t="shared" si="0" ref="AA7:AG10">C7+K7+S7</f>
        <v>14787154</v>
      </c>
      <c r="AB7" s="4">
        <f t="shared" si="0"/>
        <v>14989154</v>
      </c>
      <c r="AC7" s="4">
        <f t="shared" si="0"/>
        <v>0</v>
      </c>
      <c r="AD7" s="4">
        <f t="shared" si="0"/>
        <v>0</v>
      </c>
      <c r="AE7" s="4">
        <f t="shared" si="0"/>
        <v>0</v>
      </c>
      <c r="AF7" s="4">
        <f t="shared" si="0"/>
        <v>0</v>
      </c>
      <c r="AG7" s="4">
        <f t="shared" si="0"/>
        <v>0</v>
      </c>
      <c r="AH7" s="68" t="s">
        <v>19</v>
      </c>
      <c r="AI7" s="4">
        <f>Kiad!B9</f>
        <v>4180000</v>
      </c>
      <c r="AJ7" s="4">
        <f>Kiad!C9</f>
        <v>5430000</v>
      </c>
      <c r="AK7" s="4">
        <f>Kiad!D9</f>
        <v>5430000</v>
      </c>
      <c r="AL7" s="4">
        <f>Kiad!E9</f>
        <v>0</v>
      </c>
      <c r="AM7" s="4">
        <f>Kiad!F9</f>
        <v>0</v>
      </c>
      <c r="AN7" s="4">
        <f>Kiad!G9</f>
        <v>0</v>
      </c>
      <c r="AO7" s="4">
        <f>Kiad!H9</f>
        <v>0</v>
      </c>
      <c r="AP7" s="4">
        <f>Kiad!I9</f>
        <v>0</v>
      </c>
      <c r="AQ7" s="4">
        <f>Kiad!J9</f>
        <v>0</v>
      </c>
      <c r="AR7" s="4">
        <f>Kiad!K9</f>
        <v>0</v>
      </c>
      <c r="AS7" s="4">
        <f>Kiad!L9</f>
        <v>0</v>
      </c>
      <c r="AT7" s="4">
        <f>Kiad!M9</f>
        <v>0</v>
      </c>
      <c r="AU7" s="4">
        <f>Kiad!N9</f>
        <v>0</v>
      </c>
      <c r="AV7" s="4">
        <f>Kiad!O9</f>
        <v>0</v>
      </c>
      <c r="AW7" s="4">
        <f>Kiad!P9</f>
        <v>0</v>
      </c>
      <c r="AX7" s="4">
        <f>Kiad!Q9</f>
        <v>0</v>
      </c>
      <c r="AY7" s="4">
        <f>Kiad!R9</f>
        <v>0</v>
      </c>
      <c r="AZ7" s="4">
        <f>Kiad!S9</f>
        <v>0</v>
      </c>
      <c r="BA7" s="4">
        <f>Kiad!T9</f>
        <v>0</v>
      </c>
      <c r="BB7" s="4">
        <f>Kiad!U9</f>
        <v>0</v>
      </c>
      <c r="BC7" s="4">
        <f>Kiad!V9</f>
        <v>0</v>
      </c>
      <c r="BD7" s="4">
        <f>Kiad!W9</f>
        <v>0</v>
      </c>
      <c r="BE7" s="4">
        <f>Kiad!X9</f>
        <v>0</v>
      </c>
      <c r="BF7" s="4">
        <f>Kiad!Y9</f>
        <v>0</v>
      </c>
      <c r="BG7" s="4">
        <f>AI7+AQ7+AY7</f>
        <v>4180000</v>
      </c>
      <c r="BH7" s="4">
        <f aca="true" t="shared" si="1" ref="BH7:BN11">AJ7+AR7+AZ7</f>
        <v>5430000</v>
      </c>
      <c r="BI7" s="4">
        <f t="shared" si="1"/>
        <v>5430000</v>
      </c>
      <c r="BJ7" s="4">
        <f t="shared" si="1"/>
        <v>0</v>
      </c>
      <c r="BK7" s="4">
        <f t="shared" si="1"/>
        <v>0</v>
      </c>
      <c r="BL7" s="4">
        <f t="shared" si="1"/>
        <v>0</v>
      </c>
      <c r="BM7" s="4">
        <f t="shared" si="1"/>
        <v>0</v>
      </c>
      <c r="BN7" s="4">
        <f t="shared" si="1"/>
        <v>0</v>
      </c>
      <c r="BO7" s="102">
        <f>AK7-AJ7</f>
        <v>0</v>
      </c>
      <c r="BP7" s="102">
        <f>AS7-AR7</f>
        <v>0</v>
      </c>
      <c r="BQ7" s="102">
        <f>BA7-AZ7</f>
        <v>0</v>
      </c>
      <c r="BR7" s="102">
        <f>BI7-BH7</f>
        <v>0</v>
      </c>
      <c r="BS7" s="102">
        <f>BR7-BO7-BP7-BQ7</f>
        <v>0</v>
      </c>
      <c r="BU7" s="102">
        <f>D7-C7</f>
        <v>202000</v>
      </c>
      <c r="BV7" s="102">
        <f>L7-K7</f>
        <v>0</v>
      </c>
      <c r="BW7" s="102">
        <f>T7-S7</f>
        <v>0</v>
      </c>
      <c r="BX7" s="102">
        <f>AB7-AA7</f>
        <v>202000</v>
      </c>
      <c r="BY7" s="102">
        <f>BX7-BU7-BV7-BW7</f>
        <v>0</v>
      </c>
    </row>
    <row r="8" spans="1:77" s="10" customFormat="1" ht="45">
      <c r="A8" s="66" t="s">
        <v>88</v>
      </c>
      <c r="B8" s="4">
        <f>Bev!B58</f>
        <v>630000</v>
      </c>
      <c r="C8" s="4">
        <f>Bev!C58</f>
        <v>480000</v>
      </c>
      <c r="D8" s="4">
        <f>Bev!D58</f>
        <v>480000</v>
      </c>
      <c r="E8" s="4">
        <f>Bev!E58</f>
        <v>0</v>
      </c>
      <c r="F8" s="4">
        <f>Bev!F58</f>
        <v>0</v>
      </c>
      <c r="G8" s="4">
        <f>Bev!G58</f>
        <v>0</v>
      </c>
      <c r="H8" s="4">
        <f>Bev!H58</f>
        <v>0</v>
      </c>
      <c r="I8" s="4">
        <f>Bev!I58</f>
        <v>0</v>
      </c>
      <c r="J8" s="4">
        <f>Bev!J58</f>
        <v>0</v>
      </c>
      <c r="K8" s="4">
        <f>Bev!K58</f>
        <v>0</v>
      </c>
      <c r="L8" s="4">
        <f>Bev!L58</f>
        <v>0</v>
      </c>
      <c r="M8" s="4">
        <f>Bev!M58</f>
        <v>0</v>
      </c>
      <c r="N8" s="4">
        <f>Bev!N58</f>
        <v>0</v>
      </c>
      <c r="O8" s="4">
        <f>Bev!O58</f>
        <v>0</v>
      </c>
      <c r="P8" s="4">
        <f>Bev!P58</f>
        <v>0</v>
      </c>
      <c r="Q8" s="4">
        <f>Bev!Q58</f>
        <v>0</v>
      </c>
      <c r="R8" s="4">
        <f>Bev!R58</f>
        <v>0</v>
      </c>
      <c r="S8" s="4">
        <f>Bev!S58</f>
        <v>0</v>
      </c>
      <c r="T8" s="4">
        <f>Bev!T58</f>
        <v>0</v>
      </c>
      <c r="U8" s="4">
        <f>Bev!U58</f>
        <v>0</v>
      </c>
      <c r="V8" s="4">
        <f>Bev!V58</f>
        <v>0</v>
      </c>
      <c r="W8" s="4">
        <f>Bev!W58</f>
        <v>0</v>
      </c>
      <c r="X8" s="4">
        <f>Bev!X58</f>
        <v>0</v>
      </c>
      <c r="Y8" s="4">
        <f>Bev!Y58</f>
        <v>0</v>
      </c>
      <c r="Z8" s="4">
        <f>B8+J8+R8</f>
        <v>630000</v>
      </c>
      <c r="AA8" s="4">
        <f t="shared" si="0"/>
        <v>480000</v>
      </c>
      <c r="AB8" s="4">
        <f t="shared" si="0"/>
        <v>480000</v>
      </c>
      <c r="AC8" s="4">
        <f t="shared" si="0"/>
        <v>0</v>
      </c>
      <c r="AD8" s="4">
        <f t="shared" si="0"/>
        <v>0</v>
      </c>
      <c r="AE8" s="4">
        <f t="shared" si="0"/>
        <v>0</v>
      </c>
      <c r="AF8" s="4">
        <f t="shared" si="0"/>
        <v>0</v>
      </c>
      <c r="AG8" s="4">
        <f t="shared" si="0"/>
        <v>0</v>
      </c>
      <c r="AH8" s="68" t="s">
        <v>46</v>
      </c>
      <c r="AI8" s="4">
        <f>Kiad!B10</f>
        <v>680000</v>
      </c>
      <c r="AJ8" s="4">
        <f>Kiad!C10</f>
        <v>890000</v>
      </c>
      <c r="AK8" s="4">
        <f>Kiad!D10</f>
        <v>890000</v>
      </c>
      <c r="AL8" s="4">
        <f>Kiad!E10</f>
        <v>0</v>
      </c>
      <c r="AM8" s="4">
        <f>Kiad!F10</f>
        <v>0</v>
      </c>
      <c r="AN8" s="4">
        <f>Kiad!G10</f>
        <v>0</v>
      </c>
      <c r="AO8" s="4">
        <f>Kiad!H10</f>
        <v>0</v>
      </c>
      <c r="AP8" s="4">
        <f>Kiad!I10</f>
        <v>0</v>
      </c>
      <c r="AQ8" s="4">
        <f>Kiad!J10</f>
        <v>0</v>
      </c>
      <c r="AR8" s="4">
        <f>Kiad!K10</f>
        <v>0</v>
      </c>
      <c r="AS8" s="4">
        <f>Kiad!L10</f>
        <v>0</v>
      </c>
      <c r="AT8" s="4">
        <f>Kiad!M10</f>
        <v>0</v>
      </c>
      <c r="AU8" s="4">
        <f>Kiad!N10</f>
        <v>0</v>
      </c>
      <c r="AV8" s="4">
        <f>Kiad!O10</f>
        <v>0</v>
      </c>
      <c r="AW8" s="4">
        <f>Kiad!P10</f>
        <v>0</v>
      </c>
      <c r="AX8" s="4">
        <f>Kiad!Q10</f>
        <v>0</v>
      </c>
      <c r="AY8" s="4">
        <f>Kiad!R10</f>
        <v>0</v>
      </c>
      <c r="AZ8" s="4">
        <f>Kiad!S10</f>
        <v>0</v>
      </c>
      <c r="BA8" s="4">
        <f>Kiad!T10</f>
        <v>0</v>
      </c>
      <c r="BB8" s="4">
        <f>Kiad!U10</f>
        <v>0</v>
      </c>
      <c r="BC8" s="4">
        <f>Kiad!V10</f>
        <v>0</v>
      </c>
      <c r="BD8" s="4">
        <f>Kiad!W10</f>
        <v>0</v>
      </c>
      <c r="BE8" s="4">
        <f>Kiad!X10</f>
        <v>0</v>
      </c>
      <c r="BF8" s="4">
        <f>Kiad!Y10</f>
        <v>0</v>
      </c>
      <c r="BG8" s="4">
        <f>AI8+AQ8+AY8</f>
        <v>680000</v>
      </c>
      <c r="BH8" s="4">
        <f t="shared" si="1"/>
        <v>890000</v>
      </c>
      <c r="BI8" s="4">
        <f t="shared" si="1"/>
        <v>890000</v>
      </c>
      <c r="BJ8" s="4">
        <f t="shared" si="1"/>
        <v>0</v>
      </c>
      <c r="BK8" s="4">
        <f t="shared" si="1"/>
        <v>0</v>
      </c>
      <c r="BL8" s="4">
        <f t="shared" si="1"/>
        <v>0</v>
      </c>
      <c r="BM8" s="4">
        <f t="shared" si="1"/>
        <v>0</v>
      </c>
      <c r="BN8" s="4">
        <f t="shared" si="1"/>
        <v>0</v>
      </c>
      <c r="BO8" s="102">
        <f aca="true" t="shared" si="2" ref="BO8:BO25">AK8-AJ8</f>
        <v>0</v>
      </c>
      <c r="BP8" s="102">
        <f aca="true" t="shared" si="3" ref="BP8:BP25">AS8-AR8</f>
        <v>0</v>
      </c>
      <c r="BQ8" s="102">
        <f aca="true" t="shared" si="4" ref="BQ8:BQ25">BA8-AZ8</f>
        <v>0</v>
      </c>
      <c r="BR8" s="102">
        <f aca="true" t="shared" si="5" ref="BR8:BR25">BI8-BH8</f>
        <v>0</v>
      </c>
      <c r="BS8" s="102">
        <f aca="true" t="shared" si="6" ref="BS8:BS25">BR8-BO8-BP8-BQ8</f>
        <v>0</v>
      </c>
      <c r="BU8" s="102">
        <f aca="true" t="shared" si="7" ref="BU8:BU25">D8-C8</f>
        <v>0</v>
      </c>
      <c r="BV8" s="102">
        <f aca="true" t="shared" si="8" ref="BV8:BV25">L8-K8</f>
        <v>0</v>
      </c>
      <c r="BW8" s="102">
        <f aca="true" t="shared" si="9" ref="BW8:BW25">T8-S8</f>
        <v>0</v>
      </c>
      <c r="BX8" s="102">
        <f aca="true" t="shared" si="10" ref="BX8:BX25">AB8-AA8</f>
        <v>0</v>
      </c>
      <c r="BY8" s="102">
        <f aca="true" t="shared" si="11" ref="BY8:BY25">BX8-BU8-BV8-BW8</f>
        <v>0</v>
      </c>
    </row>
    <row r="9" spans="1:77" s="10" customFormat="1" ht="15.75">
      <c r="A9" s="66" t="s">
        <v>24</v>
      </c>
      <c r="B9" s="4">
        <f>Bev!B79</f>
        <v>355524</v>
      </c>
      <c r="C9" s="4">
        <f>Bev!C79</f>
        <v>355524</v>
      </c>
      <c r="D9" s="4">
        <f>Bev!D79</f>
        <v>437686</v>
      </c>
      <c r="E9" s="4">
        <f>Bev!E79</f>
        <v>0</v>
      </c>
      <c r="F9" s="4">
        <f>Bev!F79</f>
        <v>0</v>
      </c>
      <c r="G9" s="4">
        <f>Bev!G79</f>
        <v>0</v>
      </c>
      <c r="H9" s="4">
        <f>Bev!H79</f>
        <v>0</v>
      </c>
      <c r="I9" s="4">
        <f>Bev!I79</f>
        <v>0</v>
      </c>
      <c r="J9" s="4">
        <f>Bev!J79</f>
        <v>0</v>
      </c>
      <c r="K9" s="4">
        <f>Bev!K79</f>
        <v>0</v>
      </c>
      <c r="L9" s="4">
        <f>Bev!L79</f>
        <v>0</v>
      </c>
      <c r="M9" s="4">
        <f>Bev!M79</f>
        <v>0</v>
      </c>
      <c r="N9" s="4">
        <f>Bev!N79</f>
        <v>0</v>
      </c>
      <c r="O9" s="4">
        <f>Bev!O79</f>
        <v>0</v>
      </c>
      <c r="P9" s="4">
        <f>Bev!P79</f>
        <v>0</v>
      </c>
      <c r="Q9" s="4">
        <f>Bev!Q79</f>
        <v>0</v>
      </c>
      <c r="R9" s="4">
        <f>Bev!R79</f>
        <v>0</v>
      </c>
      <c r="S9" s="4">
        <f>Bev!S79</f>
        <v>0</v>
      </c>
      <c r="T9" s="4">
        <f>Bev!T79</f>
        <v>0</v>
      </c>
      <c r="U9" s="4">
        <f>Bev!U79</f>
        <v>0</v>
      </c>
      <c r="V9" s="4">
        <f>Bev!V79</f>
        <v>0</v>
      </c>
      <c r="W9" s="4">
        <f>Bev!W79</f>
        <v>0</v>
      </c>
      <c r="X9" s="4">
        <f>Bev!X79</f>
        <v>0</v>
      </c>
      <c r="Y9" s="4">
        <f>Bev!Y79</f>
        <v>0</v>
      </c>
      <c r="Z9" s="4">
        <f>B9+J9+R9</f>
        <v>355524</v>
      </c>
      <c r="AA9" s="4">
        <f t="shared" si="0"/>
        <v>355524</v>
      </c>
      <c r="AB9" s="4">
        <f t="shared" si="0"/>
        <v>437686</v>
      </c>
      <c r="AC9" s="4">
        <f t="shared" si="0"/>
        <v>0</v>
      </c>
      <c r="AD9" s="4">
        <f t="shared" si="0"/>
        <v>0</v>
      </c>
      <c r="AE9" s="4">
        <f t="shared" si="0"/>
        <v>0</v>
      </c>
      <c r="AF9" s="4">
        <f t="shared" si="0"/>
        <v>0</v>
      </c>
      <c r="AG9" s="4">
        <f t="shared" si="0"/>
        <v>0</v>
      </c>
      <c r="AH9" s="68" t="s">
        <v>47</v>
      </c>
      <c r="AI9" s="4">
        <f>Kiad!B16</f>
        <v>5100000</v>
      </c>
      <c r="AJ9" s="4">
        <f>Kiad!C16</f>
        <v>4860000</v>
      </c>
      <c r="AK9" s="4">
        <f>Kiad!D16</f>
        <v>5060000</v>
      </c>
      <c r="AL9" s="4">
        <f>Kiad!E16</f>
        <v>0</v>
      </c>
      <c r="AM9" s="4">
        <f>Kiad!F16</f>
        <v>0</v>
      </c>
      <c r="AN9" s="4">
        <f>Kiad!G16</f>
        <v>0</v>
      </c>
      <c r="AO9" s="4">
        <f>Kiad!H16</f>
        <v>0</v>
      </c>
      <c r="AP9" s="4">
        <f>Kiad!I16</f>
        <v>0</v>
      </c>
      <c r="AQ9" s="4">
        <f>Kiad!J16</f>
        <v>0</v>
      </c>
      <c r="AR9" s="4">
        <f>Kiad!K16</f>
        <v>0</v>
      </c>
      <c r="AS9" s="4">
        <f>Kiad!L16</f>
        <v>0</v>
      </c>
      <c r="AT9" s="4">
        <f>Kiad!M16</f>
        <v>0</v>
      </c>
      <c r="AU9" s="4">
        <f>Kiad!N16</f>
        <v>0</v>
      </c>
      <c r="AV9" s="4">
        <f>Kiad!O16</f>
        <v>0</v>
      </c>
      <c r="AW9" s="4">
        <f>Kiad!P16</f>
        <v>0</v>
      </c>
      <c r="AX9" s="4">
        <f>Kiad!Q16</f>
        <v>0</v>
      </c>
      <c r="AY9" s="4">
        <f>Kiad!R16</f>
        <v>0</v>
      </c>
      <c r="AZ9" s="4">
        <f>Kiad!S16</f>
        <v>0</v>
      </c>
      <c r="BA9" s="4">
        <f>Kiad!T16</f>
        <v>0</v>
      </c>
      <c r="BB9" s="4">
        <f>Kiad!U16</f>
        <v>0</v>
      </c>
      <c r="BC9" s="4">
        <f>Kiad!V16</f>
        <v>0</v>
      </c>
      <c r="BD9" s="4">
        <f>Kiad!W16</f>
        <v>0</v>
      </c>
      <c r="BE9" s="4">
        <f>Kiad!X16</f>
        <v>0</v>
      </c>
      <c r="BF9" s="4">
        <f>Kiad!Y16</f>
        <v>0</v>
      </c>
      <c r="BG9" s="4">
        <f>AI9+AQ9+AY9</f>
        <v>5100000</v>
      </c>
      <c r="BH9" s="4">
        <f t="shared" si="1"/>
        <v>4860000</v>
      </c>
      <c r="BI9" s="4">
        <f t="shared" si="1"/>
        <v>5060000</v>
      </c>
      <c r="BJ9" s="4">
        <f t="shared" si="1"/>
        <v>0</v>
      </c>
      <c r="BK9" s="4">
        <f t="shared" si="1"/>
        <v>0</v>
      </c>
      <c r="BL9" s="4">
        <f t="shared" si="1"/>
        <v>0</v>
      </c>
      <c r="BM9" s="4">
        <f t="shared" si="1"/>
        <v>0</v>
      </c>
      <c r="BN9" s="4">
        <f t="shared" si="1"/>
        <v>0</v>
      </c>
      <c r="BO9" s="102">
        <f t="shared" si="2"/>
        <v>200000</v>
      </c>
      <c r="BP9" s="102">
        <f t="shared" si="3"/>
        <v>0</v>
      </c>
      <c r="BQ9" s="102">
        <f t="shared" si="4"/>
        <v>0</v>
      </c>
      <c r="BR9" s="102">
        <f t="shared" si="5"/>
        <v>200000</v>
      </c>
      <c r="BS9" s="102">
        <f t="shared" si="6"/>
        <v>0</v>
      </c>
      <c r="BU9" s="102">
        <f t="shared" si="7"/>
        <v>82162</v>
      </c>
      <c r="BV9" s="102">
        <f t="shared" si="8"/>
        <v>0</v>
      </c>
      <c r="BW9" s="102">
        <f t="shared" si="9"/>
        <v>0</v>
      </c>
      <c r="BX9" s="102">
        <f t="shared" si="10"/>
        <v>82162</v>
      </c>
      <c r="BY9" s="102">
        <f t="shared" si="11"/>
        <v>0</v>
      </c>
    </row>
    <row r="10" spans="1:77" s="10" customFormat="1" ht="15.75">
      <c r="A10" s="125" t="s">
        <v>89</v>
      </c>
      <c r="B10" s="126">
        <f>Bev!B110</f>
        <v>0</v>
      </c>
      <c r="C10" s="126">
        <f>Bev!C110</f>
        <v>0</v>
      </c>
      <c r="D10" s="126">
        <f>Bev!D110</f>
        <v>0</v>
      </c>
      <c r="E10" s="126">
        <f>Bev!E110</f>
        <v>0</v>
      </c>
      <c r="F10" s="126">
        <f>Bev!F110</f>
        <v>0</v>
      </c>
      <c r="G10" s="126">
        <f>Bev!G110</f>
        <v>0</v>
      </c>
      <c r="H10" s="126">
        <f>Bev!H110</f>
        <v>0</v>
      </c>
      <c r="I10" s="126">
        <f>Bev!I110</f>
        <v>0</v>
      </c>
      <c r="J10" s="126">
        <f>Bev!J110</f>
        <v>0</v>
      </c>
      <c r="K10" s="126">
        <f>Bev!K110</f>
        <v>0</v>
      </c>
      <c r="L10" s="126">
        <f>Bev!L110</f>
        <v>0</v>
      </c>
      <c r="M10" s="126">
        <f>Bev!M110</f>
        <v>0</v>
      </c>
      <c r="N10" s="126">
        <f>Bev!N110</f>
        <v>0</v>
      </c>
      <c r="O10" s="126">
        <f>Bev!O110</f>
        <v>0</v>
      </c>
      <c r="P10" s="126">
        <f>Bev!P110</f>
        <v>0</v>
      </c>
      <c r="Q10" s="126">
        <f>Bev!Q110</f>
        <v>0</v>
      </c>
      <c r="R10" s="126">
        <f>Bev!R110</f>
        <v>0</v>
      </c>
      <c r="S10" s="126">
        <f>Bev!S110</f>
        <v>0</v>
      </c>
      <c r="T10" s="126">
        <f>Bev!T110</f>
        <v>0</v>
      </c>
      <c r="U10" s="126">
        <f>Bev!U110</f>
        <v>0</v>
      </c>
      <c r="V10" s="126">
        <f>Bev!V110</f>
        <v>0</v>
      </c>
      <c r="W10" s="126">
        <f>Bev!W110</f>
        <v>0</v>
      </c>
      <c r="X10" s="126">
        <f>Bev!X110</f>
        <v>0</v>
      </c>
      <c r="Y10" s="126">
        <f>Bev!Y110</f>
        <v>0</v>
      </c>
      <c r="Z10" s="126">
        <f>B10+J10+R10</f>
        <v>0</v>
      </c>
      <c r="AA10" s="126">
        <f t="shared" si="0"/>
        <v>0</v>
      </c>
      <c r="AB10" s="126">
        <f t="shared" si="0"/>
        <v>0</v>
      </c>
      <c r="AC10" s="126">
        <f t="shared" si="0"/>
        <v>0</v>
      </c>
      <c r="AD10" s="126">
        <f t="shared" si="0"/>
        <v>0</v>
      </c>
      <c r="AE10" s="126">
        <f t="shared" si="0"/>
        <v>0</v>
      </c>
      <c r="AF10" s="126">
        <f t="shared" si="0"/>
        <v>0</v>
      </c>
      <c r="AG10" s="126">
        <f t="shared" si="0"/>
        <v>0</v>
      </c>
      <c r="AH10" s="68" t="s">
        <v>48</v>
      </c>
      <c r="AI10" s="4">
        <f>Kiad!B24</f>
        <v>1070000</v>
      </c>
      <c r="AJ10" s="4">
        <f>Kiad!C24</f>
        <v>1070000</v>
      </c>
      <c r="AK10" s="4">
        <f>Kiad!D24</f>
        <v>1072000</v>
      </c>
      <c r="AL10" s="4">
        <f>Kiad!E24</f>
        <v>0</v>
      </c>
      <c r="AM10" s="4">
        <f>Kiad!F24</f>
        <v>0</v>
      </c>
      <c r="AN10" s="4">
        <f>Kiad!G24</f>
        <v>0</v>
      </c>
      <c r="AO10" s="4">
        <f>Kiad!H24</f>
        <v>0</v>
      </c>
      <c r="AP10" s="4">
        <f>Kiad!I24</f>
        <v>0</v>
      </c>
      <c r="AQ10" s="4">
        <f>Kiad!J24</f>
        <v>0</v>
      </c>
      <c r="AR10" s="4">
        <f>Kiad!K24</f>
        <v>0</v>
      </c>
      <c r="AS10" s="4">
        <f>Kiad!L24</f>
        <v>0</v>
      </c>
      <c r="AT10" s="4">
        <f>Kiad!M24</f>
        <v>0</v>
      </c>
      <c r="AU10" s="4">
        <f>Kiad!N24</f>
        <v>0</v>
      </c>
      <c r="AV10" s="4">
        <f>Kiad!O24</f>
        <v>0</v>
      </c>
      <c r="AW10" s="4">
        <f>Kiad!P24</f>
        <v>0</v>
      </c>
      <c r="AX10" s="4">
        <f>Kiad!Q24</f>
        <v>0</v>
      </c>
      <c r="AY10" s="4">
        <f>Kiad!R24</f>
        <v>0</v>
      </c>
      <c r="AZ10" s="4">
        <f>Kiad!S24</f>
        <v>0</v>
      </c>
      <c r="BA10" s="4">
        <f>Kiad!T24</f>
        <v>0</v>
      </c>
      <c r="BB10" s="4">
        <f>Kiad!U24</f>
        <v>0</v>
      </c>
      <c r="BC10" s="4">
        <f>Kiad!V24</f>
        <v>0</v>
      </c>
      <c r="BD10" s="4">
        <f>Kiad!W24</f>
        <v>0</v>
      </c>
      <c r="BE10" s="4">
        <f>Kiad!X24</f>
        <v>0</v>
      </c>
      <c r="BF10" s="4">
        <f>Kiad!Y24</f>
        <v>0</v>
      </c>
      <c r="BG10" s="4">
        <f>AI10+AQ10+AY10</f>
        <v>1070000</v>
      </c>
      <c r="BH10" s="4">
        <f t="shared" si="1"/>
        <v>1070000</v>
      </c>
      <c r="BI10" s="4">
        <f t="shared" si="1"/>
        <v>1072000</v>
      </c>
      <c r="BJ10" s="4">
        <f t="shared" si="1"/>
        <v>0</v>
      </c>
      <c r="BK10" s="4">
        <f t="shared" si="1"/>
        <v>0</v>
      </c>
      <c r="BL10" s="4">
        <f t="shared" si="1"/>
        <v>0</v>
      </c>
      <c r="BM10" s="4">
        <f t="shared" si="1"/>
        <v>0</v>
      </c>
      <c r="BN10" s="4">
        <f t="shared" si="1"/>
        <v>0</v>
      </c>
      <c r="BO10" s="102">
        <f t="shared" si="2"/>
        <v>2000</v>
      </c>
      <c r="BP10" s="102">
        <f t="shared" si="3"/>
        <v>0</v>
      </c>
      <c r="BQ10" s="102">
        <f t="shared" si="4"/>
        <v>0</v>
      </c>
      <c r="BR10" s="102">
        <f t="shared" si="5"/>
        <v>2000</v>
      </c>
      <c r="BS10" s="102">
        <f t="shared" si="6"/>
        <v>0</v>
      </c>
      <c r="BU10" s="102">
        <f t="shared" si="7"/>
        <v>0</v>
      </c>
      <c r="BV10" s="102">
        <f t="shared" si="8"/>
        <v>0</v>
      </c>
      <c r="BW10" s="102">
        <f t="shared" si="9"/>
        <v>0</v>
      </c>
      <c r="BX10" s="102">
        <f t="shared" si="10"/>
        <v>0</v>
      </c>
      <c r="BY10" s="102">
        <f t="shared" si="11"/>
        <v>0</v>
      </c>
    </row>
    <row r="11" spans="1:77" s="10" customFormat="1" ht="30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68" t="s">
        <v>49</v>
      </c>
      <c r="AI11" s="4">
        <f>Kiad!B68</f>
        <v>695344</v>
      </c>
      <c r="AJ11" s="4">
        <f>Kiad!C68</f>
        <v>772572</v>
      </c>
      <c r="AK11" s="4">
        <f>Kiad!D68</f>
        <v>750819</v>
      </c>
      <c r="AL11" s="4">
        <f>Kiad!E68</f>
        <v>0</v>
      </c>
      <c r="AM11" s="4">
        <f>Kiad!F68</f>
        <v>0</v>
      </c>
      <c r="AN11" s="4">
        <f>Kiad!G68</f>
        <v>0</v>
      </c>
      <c r="AO11" s="4">
        <f>Kiad!H68</f>
        <v>0</v>
      </c>
      <c r="AP11" s="4">
        <f>Kiad!I68</f>
        <v>0</v>
      </c>
      <c r="AQ11" s="4">
        <f>Kiad!J68</f>
        <v>32035</v>
      </c>
      <c r="AR11" s="4">
        <f>Kiad!K68</f>
        <v>32035</v>
      </c>
      <c r="AS11" s="4">
        <f>Kiad!L68</f>
        <v>32035</v>
      </c>
      <c r="AT11" s="4">
        <f>Kiad!M68</f>
        <v>0</v>
      </c>
      <c r="AU11" s="4">
        <f>Kiad!N68</f>
        <v>0</v>
      </c>
      <c r="AV11" s="4">
        <f>Kiad!O68</f>
        <v>0</v>
      </c>
      <c r="AW11" s="4">
        <f>Kiad!P68</f>
        <v>0</v>
      </c>
      <c r="AX11" s="4">
        <f>Kiad!Q68</f>
        <v>0</v>
      </c>
      <c r="AY11" s="4">
        <f>Kiad!R68</f>
        <v>0</v>
      </c>
      <c r="AZ11" s="4">
        <f>Kiad!S68</f>
        <v>0</v>
      </c>
      <c r="BA11" s="4">
        <f>Kiad!T68</f>
        <v>0</v>
      </c>
      <c r="BB11" s="4">
        <f>Kiad!U68</f>
        <v>0</v>
      </c>
      <c r="BC11" s="4">
        <f>Kiad!V68</f>
        <v>0</v>
      </c>
      <c r="BD11" s="4">
        <f>Kiad!W68</f>
        <v>0</v>
      </c>
      <c r="BE11" s="4">
        <f>Kiad!X68</f>
        <v>0</v>
      </c>
      <c r="BF11" s="4">
        <f>Kiad!Y68</f>
        <v>0</v>
      </c>
      <c r="BG11" s="4">
        <f>AI11+AQ11+AY11</f>
        <v>727379</v>
      </c>
      <c r="BH11" s="4">
        <f t="shared" si="1"/>
        <v>804607</v>
      </c>
      <c r="BI11" s="4">
        <f t="shared" si="1"/>
        <v>782854</v>
      </c>
      <c r="BJ11" s="4">
        <f t="shared" si="1"/>
        <v>0</v>
      </c>
      <c r="BK11" s="4">
        <f t="shared" si="1"/>
        <v>0</v>
      </c>
      <c r="BL11" s="4">
        <f t="shared" si="1"/>
        <v>0</v>
      </c>
      <c r="BM11" s="4">
        <f t="shared" si="1"/>
        <v>0</v>
      </c>
      <c r="BN11" s="4">
        <f t="shared" si="1"/>
        <v>0</v>
      </c>
      <c r="BO11" s="102">
        <f t="shared" si="2"/>
        <v>-21753</v>
      </c>
      <c r="BP11" s="102">
        <f t="shared" si="3"/>
        <v>0</v>
      </c>
      <c r="BQ11" s="102">
        <f t="shared" si="4"/>
        <v>0</v>
      </c>
      <c r="BR11" s="102">
        <f t="shared" si="5"/>
        <v>-21753</v>
      </c>
      <c r="BS11" s="102">
        <f t="shared" si="6"/>
        <v>0</v>
      </c>
      <c r="BU11" s="102">
        <f t="shared" si="7"/>
        <v>0</v>
      </c>
      <c r="BV11" s="102">
        <f t="shared" si="8"/>
        <v>0</v>
      </c>
      <c r="BW11" s="102">
        <f t="shared" si="9"/>
        <v>0</v>
      </c>
      <c r="BX11" s="102">
        <f t="shared" si="10"/>
        <v>0</v>
      </c>
      <c r="BY11" s="102">
        <f t="shared" si="11"/>
        <v>0</v>
      </c>
    </row>
    <row r="12" spans="1:77" s="10" customFormat="1" ht="15.75">
      <c r="A12" s="67" t="s">
        <v>50</v>
      </c>
      <c r="B12" s="12">
        <f>SUM(B7:B11)</f>
        <v>15772678</v>
      </c>
      <c r="C12" s="12">
        <f aca="true" t="shared" si="12" ref="C12:I12">SUM(C7:C11)</f>
        <v>15622678</v>
      </c>
      <c r="D12" s="12">
        <f t="shared" si="12"/>
        <v>15906840</v>
      </c>
      <c r="E12" s="12">
        <f t="shared" si="12"/>
        <v>0</v>
      </c>
      <c r="F12" s="12">
        <f t="shared" si="12"/>
        <v>0</v>
      </c>
      <c r="G12" s="12">
        <f t="shared" si="12"/>
        <v>0</v>
      </c>
      <c r="H12" s="12">
        <f t="shared" si="12"/>
        <v>0</v>
      </c>
      <c r="I12" s="12">
        <f t="shared" si="12"/>
        <v>0</v>
      </c>
      <c r="J12" s="12">
        <f>SUM(J7:J11)</f>
        <v>0</v>
      </c>
      <c r="K12" s="12">
        <f aca="true" t="shared" si="13" ref="K12:Q12">SUM(K7:K11)</f>
        <v>0</v>
      </c>
      <c r="L12" s="12">
        <f t="shared" si="13"/>
        <v>0</v>
      </c>
      <c r="M12" s="12">
        <f t="shared" si="13"/>
        <v>0</v>
      </c>
      <c r="N12" s="12">
        <f t="shared" si="13"/>
        <v>0</v>
      </c>
      <c r="O12" s="12">
        <f t="shared" si="13"/>
        <v>0</v>
      </c>
      <c r="P12" s="12">
        <f t="shared" si="13"/>
        <v>0</v>
      </c>
      <c r="Q12" s="12">
        <f t="shared" si="13"/>
        <v>0</v>
      </c>
      <c r="R12" s="12">
        <f>SUM(R7:R11)</f>
        <v>0</v>
      </c>
      <c r="S12" s="12">
        <f aca="true" t="shared" si="14" ref="S12:Y12">SUM(S7:S11)</f>
        <v>0</v>
      </c>
      <c r="T12" s="12">
        <f t="shared" si="14"/>
        <v>0</v>
      </c>
      <c r="U12" s="12">
        <f t="shared" si="14"/>
        <v>0</v>
      </c>
      <c r="V12" s="12">
        <f t="shared" si="14"/>
        <v>0</v>
      </c>
      <c r="W12" s="12">
        <f t="shared" si="14"/>
        <v>0</v>
      </c>
      <c r="X12" s="12">
        <f t="shared" si="14"/>
        <v>0</v>
      </c>
      <c r="Y12" s="12">
        <f t="shared" si="14"/>
        <v>0</v>
      </c>
      <c r="Z12" s="12">
        <f>SUM(Z7:Z11)</f>
        <v>15772678</v>
      </c>
      <c r="AA12" s="12">
        <f aca="true" t="shared" si="15" ref="AA12:AG12">SUM(AA7:AA11)</f>
        <v>15622678</v>
      </c>
      <c r="AB12" s="12">
        <f t="shared" si="15"/>
        <v>15906840</v>
      </c>
      <c r="AC12" s="12">
        <f t="shared" si="15"/>
        <v>0</v>
      </c>
      <c r="AD12" s="12">
        <f t="shared" si="15"/>
        <v>0</v>
      </c>
      <c r="AE12" s="12">
        <f t="shared" si="15"/>
        <v>0</v>
      </c>
      <c r="AF12" s="12">
        <f t="shared" si="15"/>
        <v>0</v>
      </c>
      <c r="AG12" s="12">
        <f t="shared" si="15"/>
        <v>0</v>
      </c>
      <c r="AH12" s="67" t="s">
        <v>51</v>
      </c>
      <c r="AI12" s="12">
        <f>SUM(AI7:AI11)</f>
        <v>11725344</v>
      </c>
      <c r="AJ12" s="12">
        <f aca="true" t="shared" si="16" ref="AJ12:AP12">SUM(AJ7:AJ11)</f>
        <v>13022572</v>
      </c>
      <c r="AK12" s="12">
        <f t="shared" si="16"/>
        <v>13202819</v>
      </c>
      <c r="AL12" s="12">
        <f t="shared" si="16"/>
        <v>0</v>
      </c>
      <c r="AM12" s="12">
        <f t="shared" si="16"/>
        <v>0</v>
      </c>
      <c r="AN12" s="12">
        <f t="shared" si="16"/>
        <v>0</v>
      </c>
      <c r="AO12" s="12">
        <f t="shared" si="16"/>
        <v>0</v>
      </c>
      <c r="AP12" s="12">
        <f t="shared" si="16"/>
        <v>0</v>
      </c>
      <c r="AQ12" s="12">
        <f>SUM(AQ7:AQ11)</f>
        <v>32035</v>
      </c>
      <c r="AR12" s="12">
        <f aca="true" t="shared" si="17" ref="AR12:AX12">SUM(AR7:AR11)</f>
        <v>32035</v>
      </c>
      <c r="AS12" s="12">
        <f t="shared" si="17"/>
        <v>32035</v>
      </c>
      <c r="AT12" s="12">
        <f t="shared" si="17"/>
        <v>0</v>
      </c>
      <c r="AU12" s="12">
        <f t="shared" si="17"/>
        <v>0</v>
      </c>
      <c r="AV12" s="12">
        <f t="shared" si="17"/>
        <v>0</v>
      </c>
      <c r="AW12" s="12">
        <f t="shared" si="17"/>
        <v>0</v>
      </c>
      <c r="AX12" s="12">
        <f t="shared" si="17"/>
        <v>0</v>
      </c>
      <c r="AY12" s="12">
        <f>SUM(AY7:AY11)</f>
        <v>0</v>
      </c>
      <c r="AZ12" s="12">
        <f aca="true" t="shared" si="18" ref="AZ12:BF12">SUM(AZ7:AZ11)</f>
        <v>0</v>
      </c>
      <c r="BA12" s="12">
        <f t="shared" si="18"/>
        <v>0</v>
      </c>
      <c r="BB12" s="12">
        <f t="shared" si="18"/>
        <v>0</v>
      </c>
      <c r="BC12" s="12">
        <f t="shared" si="18"/>
        <v>0</v>
      </c>
      <c r="BD12" s="12">
        <f t="shared" si="18"/>
        <v>0</v>
      </c>
      <c r="BE12" s="12">
        <f t="shared" si="18"/>
        <v>0</v>
      </c>
      <c r="BF12" s="12">
        <f t="shared" si="18"/>
        <v>0</v>
      </c>
      <c r="BG12" s="12">
        <f>SUM(BG7:BG11)</f>
        <v>11757379</v>
      </c>
      <c r="BH12" s="12">
        <f aca="true" t="shared" si="19" ref="BH12:BN12">SUM(BH7:BH11)</f>
        <v>13054607</v>
      </c>
      <c r="BI12" s="12">
        <f t="shared" si="19"/>
        <v>13234854</v>
      </c>
      <c r="BJ12" s="12">
        <f t="shared" si="19"/>
        <v>0</v>
      </c>
      <c r="BK12" s="12">
        <f t="shared" si="19"/>
        <v>0</v>
      </c>
      <c r="BL12" s="12">
        <f t="shared" si="19"/>
        <v>0</v>
      </c>
      <c r="BM12" s="12">
        <f t="shared" si="19"/>
        <v>0</v>
      </c>
      <c r="BN12" s="12">
        <f t="shared" si="19"/>
        <v>0</v>
      </c>
      <c r="BO12" s="102">
        <f t="shared" si="2"/>
        <v>180247</v>
      </c>
      <c r="BP12" s="102">
        <f t="shared" si="3"/>
        <v>0</v>
      </c>
      <c r="BQ12" s="102">
        <f t="shared" si="4"/>
        <v>0</v>
      </c>
      <c r="BR12" s="102">
        <f t="shared" si="5"/>
        <v>180247</v>
      </c>
      <c r="BS12" s="102">
        <f t="shared" si="6"/>
        <v>0</v>
      </c>
      <c r="BU12" s="102">
        <f t="shared" si="7"/>
        <v>284162</v>
      </c>
      <c r="BV12" s="102">
        <f t="shared" si="8"/>
        <v>0</v>
      </c>
      <c r="BW12" s="102">
        <f t="shared" si="9"/>
        <v>0</v>
      </c>
      <c r="BX12" s="102">
        <f t="shared" si="10"/>
        <v>284162</v>
      </c>
      <c r="BY12" s="102">
        <f t="shared" si="11"/>
        <v>0</v>
      </c>
    </row>
    <row r="13" spans="1:77" s="10" customFormat="1" ht="15.75">
      <c r="A13" s="133" t="s">
        <v>82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98">
        <f>B12-AI12</f>
        <v>4047334</v>
      </c>
      <c r="AJ13" s="98">
        <f aca="true" t="shared" si="20" ref="AJ13:BN13">C12-AJ12</f>
        <v>2600106</v>
      </c>
      <c r="AK13" s="98">
        <f t="shared" si="20"/>
        <v>2704021</v>
      </c>
      <c r="AL13" s="98">
        <f t="shared" si="20"/>
        <v>0</v>
      </c>
      <c r="AM13" s="98">
        <f t="shared" si="20"/>
        <v>0</v>
      </c>
      <c r="AN13" s="98">
        <f t="shared" si="20"/>
        <v>0</v>
      </c>
      <c r="AO13" s="98">
        <f t="shared" si="20"/>
        <v>0</v>
      </c>
      <c r="AP13" s="98">
        <f t="shared" si="20"/>
        <v>0</v>
      </c>
      <c r="AQ13" s="98">
        <f t="shared" si="20"/>
        <v>-32035</v>
      </c>
      <c r="AR13" s="98">
        <f t="shared" si="20"/>
        <v>-32035</v>
      </c>
      <c r="AS13" s="98">
        <f t="shared" si="20"/>
        <v>-32035</v>
      </c>
      <c r="AT13" s="98">
        <f t="shared" si="20"/>
        <v>0</v>
      </c>
      <c r="AU13" s="98">
        <f t="shared" si="20"/>
        <v>0</v>
      </c>
      <c r="AV13" s="98">
        <f t="shared" si="20"/>
        <v>0</v>
      </c>
      <c r="AW13" s="98">
        <f t="shared" si="20"/>
        <v>0</v>
      </c>
      <c r="AX13" s="98">
        <f t="shared" si="20"/>
        <v>0</v>
      </c>
      <c r="AY13" s="98">
        <f t="shared" si="20"/>
        <v>0</v>
      </c>
      <c r="AZ13" s="98">
        <f t="shared" si="20"/>
        <v>0</v>
      </c>
      <c r="BA13" s="98">
        <f t="shared" si="20"/>
        <v>0</v>
      </c>
      <c r="BB13" s="98">
        <f t="shared" si="20"/>
        <v>0</v>
      </c>
      <c r="BC13" s="98">
        <f t="shared" si="20"/>
        <v>0</v>
      </c>
      <c r="BD13" s="98">
        <f t="shared" si="20"/>
        <v>0</v>
      </c>
      <c r="BE13" s="98">
        <f t="shared" si="20"/>
        <v>0</v>
      </c>
      <c r="BF13" s="98">
        <f t="shared" si="20"/>
        <v>0</v>
      </c>
      <c r="BG13" s="98">
        <f t="shared" si="20"/>
        <v>4015299</v>
      </c>
      <c r="BH13" s="98">
        <f t="shared" si="20"/>
        <v>2568071</v>
      </c>
      <c r="BI13" s="98">
        <f t="shared" si="20"/>
        <v>2671986</v>
      </c>
      <c r="BJ13" s="98">
        <f t="shared" si="20"/>
        <v>0</v>
      </c>
      <c r="BK13" s="98">
        <f t="shared" si="20"/>
        <v>0</v>
      </c>
      <c r="BL13" s="98">
        <f t="shared" si="20"/>
        <v>0</v>
      </c>
      <c r="BM13" s="98">
        <f t="shared" si="20"/>
        <v>0</v>
      </c>
      <c r="BN13" s="98">
        <f t="shared" si="20"/>
        <v>0</v>
      </c>
      <c r="BO13" s="102">
        <f t="shared" si="2"/>
        <v>103915</v>
      </c>
      <c r="BP13" s="102">
        <f t="shared" si="3"/>
        <v>0</v>
      </c>
      <c r="BQ13" s="102">
        <f t="shared" si="4"/>
        <v>0</v>
      </c>
      <c r="BR13" s="102">
        <f t="shared" si="5"/>
        <v>103915</v>
      </c>
      <c r="BS13" s="102">
        <f t="shared" si="6"/>
        <v>0</v>
      </c>
      <c r="BU13" s="102">
        <f t="shared" si="7"/>
        <v>0</v>
      </c>
      <c r="BV13" s="102">
        <f t="shared" si="8"/>
        <v>0</v>
      </c>
      <c r="BW13" s="102">
        <f t="shared" si="9"/>
        <v>0</v>
      </c>
      <c r="BX13" s="102">
        <f t="shared" si="10"/>
        <v>0</v>
      </c>
      <c r="BY13" s="102">
        <f t="shared" si="11"/>
        <v>0</v>
      </c>
    </row>
    <row r="14" spans="1:77" s="70" customFormat="1" ht="16.5">
      <c r="A14" s="123" t="s">
        <v>76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8" t="s">
        <v>67</v>
      </c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30"/>
      <c r="BJ14" s="81"/>
      <c r="BK14" s="81"/>
      <c r="BL14" s="81"/>
      <c r="BM14" s="81"/>
      <c r="BN14" s="85"/>
      <c r="BO14" s="102">
        <f t="shared" si="2"/>
        <v>0</v>
      </c>
      <c r="BP14" s="102">
        <f t="shared" si="3"/>
        <v>0</v>
      </c>
      <c r="BQ14" s="102">
        <f t="shared" si="4"/>
        <v>0</v>
      </c>
      <c r="BR14" s="102">
        <f t="shared" si="5"/>
        <v>0</v>
      </c>
      <c r="BS14" s="102">
        <f t="shared" si="6"/>
        <v>0</v>
      </c>
      <c r="BT14" s="10"/>
      <c r="BU14" s="102">
        <f t="shared" si="7"/>
        <v>0</v>
      </c>
      <c r="BV14" s="102">
        <f t="shared" si="8"/>
        <v>0</v>
      </c>
      <c r="BW14" s="102">
        <f t="shared" si="9"/>
        <v>0</v>
      </c>
      <c r="BX14" s="102">
        <f t="shared" si="10"/>
        <v>0</v>
      </c>
      <c r="BY14" s="102">
        <f t="shared" si="11"/>
        <v>0</v>
      </c>
    </row>
    <row r="15" spans="1:77" s="10" customFormat="1" ht="47.25">
      <c r="A15" s="66" t="s">
        <v>87</v>
      </c>
      <c r="B15" s="4">
        <f>Bev!B44</f>
        <v>0</v>
      </c>
      <c r="C15" s="4">
        <f>Bev!C44</f>
        <v>0</v>
      </c>
      <c r="D15" s="4">
        <f>Bev!D44</f>
        <v>0</v>
      </c>
      <c r="E15" s="4">
        <f>Bev!E44</f>
        <v>0</v>
      </c>
      <c r="F15" s="4">
        <f>Bev!F44</f>
        <v>0</v>
      </c>
      <c r="G15" s="4">
        <f>Bev!G44</f>
        <v>0</v>
      </c>
      <c r="H15" s="4">
        <f>Bev!H44</f>
        <v>0</v>
      </c>
      <c r="I15" s="4">
        <f>Bev!I44</f>
        <v>0</v>
      </c>
      <c r="J15" s="4">
        <f>Bev!J44</f>
        <v>0</v>
      </c>
      <c r="K15" s="4">
        <f>Bev!K44</f>
        <v>0</v>
      </c>
      <c r="L15" s="4">
        <f>Bev!L44</f>
        <v>0</v>
      </c>
      <c r="M15" s="4">
        <f>Bev!M44</f>
        <v>0</v>
      </c>
      <c r="N15" s="4">
        <f>Bev!N44</f>
        <v>0</v>
      </c>
      <c r="O15" s="4">
        <f>Bev!O44</f>
        <v>0</v>
      </c>
      <c r="P15" s="4">
        <f>Bev!P44</f>
        <v>0</v>
      </c>
      <c r="Q15" s="4">
        <f>Bev!Q44</f>
        <v>0</v>
      </c>
      <c r="R15" s="4">
        <f>Bev!R44</f>
        <v>0</v>
      </c>
      <c r="S15" s="4">
        <f>Bev!S44</f>
        <v>0</v>
      </c>
      <c r="T15" s="4">
        <f>Bev!T44</f>
        <v>0</v>
      </c>
      <c r="U15" s="4">
        <f>Bev!U44</f>
        <v>0</v>
      </c>
      <c r="V15" s="4">
        <f>Bev!V44</f>
        <v>0</v>
      </c>
      <c r="W15" s="4">
        <f>Bev!W44</f>
        <v>0</v>
      </c>
      <c r="X15" s="4">
        <f>Bev!X44</f>
        <v>0</v>
      </c>
      <c r="Y15" s="4">
        <f>Bev!Y44</f>
        <v>0</v>
      </c>
      <c r="Z15" s="4">
        <f>B15+J15+R15</f>
        <v>0</v>
      </c>
      <c r="AA15" s="4">
        <f aca="true" t="shared" si="21" ref="AA15:AG17">C15+K15+S15</f>
        <v>0</v>
      </c>
      <c r="AB15" s="4">
        <f t="shared" si="21"/>
        <v>0</v>
      </c>
      <c r="AC15" s="4">
        <f t="shared" si="21"/>
        <v>0</v>
      </c>
      <c r="AD15" s="4">
        <f t="shared" si="21"/>
        <v>0</v>
      </c>
      <c r="AE15" s="4">
        <f t="shared" si="21"/>
        <v>0</v>
      </c>
      <c r="AF15" s="4">
        <f t="shared" si="21"/>
        <v>0</v>
      </c>
      <c r="AG15" s="4">
        <f t="shared" si="21"/>
        <v>0</v>
      </c>
      <c r="AH15" s="66" t="s">
        <v>66</v>
      </c>
      <c r="AI15" s="4">
        <f>Kiad!B86</f>
        <v>0</v>
      </c>
      <c r="AJ15" s="4">
        <f>Kiad!C86</f>
        <v>240000</v>
      </c>
      <c r="AK15" s="4">
        <f>Kiad!D86</f>
        <v>240000</v>
      </c>
      <c r="AL15" s="4">
        <f>Kiad!E86</f>
        <v>0</v>
      </c>
      <c r="AM15" s="4">
        <f>Kiad!F86</f>
        <v>0</v>
      </c>
      <c r="AN15" s="4">
        <f>Kiad!G86</f>
        <v>0</v>
      </c>
      <c r="AO15" s="4">
        <f>Kiad!H86</f>
        <v>0</v>
      </c>
      <c r="AP15" s="4">
        <f>Kiad!I86</f>
        <v>0</v>
      </c>
      <c r="AQ15" s="4">
        <f>Kiad!J86</f>
        <v>0</v>
      </c>
      <c r="AR15" s="4">
        <f>Kiad!K86</f>
        <v>0</v>
      </c>
      <c r="AS15" s="4">
        <f>Kiad!L86</f>
        <v>0</v>
      </c>
      <c r="AT15" s="4">
        <f>Kiad!M86</f>
        <v>0</v>
      </c>
      <c r="AU15" s="4">
        <f>Kiad!N86</f>
        <v>0</v>
      </c>
      <c r="AV15" s="4">
        <f>Kiad!O86</f>
        <v>0</v>
      </c>
      <c r="AW15" s="4">
        <f>Kiad!P86</f>
        <v>0</v>
      </c>
      <c r="AX15" s="4">
        <f>Kiad!Q86</f>
        <v>0</v>
      </c>
      <c r="AY15" s="4">
        <f>Kiad!R86</f>
        <v>0</v>
      </c>
      <c r="AZ15" s="4">
        <f>Kiad!S86</f>
        <v>0</v>
      </c>
      <c r="BA15" s="4">
        <f>Kiad!T86</f>
        <v>0</v>
      </c>
      <c r="BB15" s="4">
        <f>Kiad!U86</f>
        <v>0</v>
      </c>
      <c r="BC15" s="4">
        <f>Kiad!V86</f>
        <v>0</v>
      </c>
      <c r="BD15" s="4">
        <f>Kiad!W86</f>
        <v>0</v>
      </c>
      <c r="BE15" s="4">
        <f>Kiad!X86</f>
        <v>0</v>
      </c>
      <c r="BF15" s="4">
        <f>Kiad!Y86</f>
        <v>0</v>
      </c>
      <c r="BG15" s="4">
        <f>AI15+AQ15+AY15</f>
        <v>0</v>
      </c>
      <c r="BH15" s="4">
        <f aca="true" t="shared" si="22" ref="BH15:BN17">AJ15+AR15+AZ15</f>
        <v>240000</v>
      </c>
      <c r="BI15" s="4">
        <f t="shared" si="22"/>
        <v>240000</v>
      </c>
      <c r="BJ15" s="4">
        <f t="shared" si="22"/>
        <v>0</v>
      </c>
      <c r="BK15" s="4">
        <f t="shared" si="22"/>
        <v>0</v>
      </c>
      <c r="BL15" s="4">
        <f t="shared" si="22"/>
        <v>0</v>
      </c>
      <c r="BM15" s="4">
        <f t="shared" si="22"/>
        <v>0</v>
      </c>
      <c r="BN15" s="4">
        <f t="shared" si="22"/>
        <v>0</v>
      </c>
      <c r="BO15" s="102">
        <f t="shared" si="2"/>
        <v>0</v>
      </c>
      <c r="BP15" s="102">
        <f t="shared" si="3"/>
        <v>0</v>
      </c>
      <c r="BQ15" s="102">
        <f t="shared" si="4"/>
        <v>0</v>
      </c>
      <c r="BR15" s="102">
        <f t="shared" si="5"/>
        <v>0</v>
      </c>
      <c r="BS15" s="102">
        <f t="shared" si="6"/>
        <v>0</v>
      </c>
      <c r="BU15" s="102">
        <f t="shared" si="7"/>
        <v>0</v>
      </c>
      <c r="BV15" s="102">
        <f t="shared" si="8"/>
        <v>0</v>
      </c>
      <c r="BW15" s="102">
        <f t="shared" si="9"/>
        <v>0</v>
      </c>
      <c r="BX15" s="102">
        <f t="shared" si="10"/>
        <v>0</v>
      </c>
      <c r="BY15" s="102">
        <f t="shared" si="11"/>
        <v>0</v>
      </c>
    </row>
    <row r="16" spans="1:77" s="10" customFormat="1" ht="15.75">
      <c r="A16" s="66" t="s">
        <v>76</v>
      </c>
      <c r="B16" s="4">
        <f>Bev!B86</f>
        <v>0</v>
      </c>
      <c r="C16" s="4">
        <f>Bev!C86</f>
        <v>0</v>
      </c>
      <c r="D16" s="4">
        <f>Bev!D86</f>
        <v>0</v>
      </c>
      <c r="E16" s="4">
        <f>Bev!E86</f>
        <v>0</v>
      </c>
      <c r="F16" s="4">
        <f>Bev!F86</f>
        <v>0</v>
      </c>
      <c r="G16" s="4">
        <f>Bev!G86</f>
        <v>0</v>
      </c>
      <c r="H16" s="4">
        <f>Bev!H86</f>
        <v>0</v>
      </c>
      <c r="I16" s="4">
        <f>Bev!I86</f>
        <v>0</v>
      </c>
      <c r="J16" s="4">
        <f>Bev!J86</f>
        <v>0</v>
      </c>
      <c r="K16" s="4">
        <f>Bev!K86</f>
        <v>0</v>
      </c>
      <c r="L16" s="4">
        <f>Bev!L86</f>
        <v>0</v>
      </c>
      <c r="M16" s="4">
        <f>Bev!M86</f>
        <v>0</v>
      </c>
      <c r="N16" s="4">
        <f>Bev!N86</f>
        <v>0</v>
      </c>
      <c r="O16" s="4">
        <f>Bev!O86</f>
        <v>0</v>
      </c>
      <c r="P16" s="4">
        <f>Bev!P86</f>
        <v>0</v>
      </c>
      <c r="Q16" s="4">
        <f>Bev!Q86</f>
        <v>0</v>
      </c>
      <c r="R16" s="4">
        <f>Bev!R86</f>
        <v>0</v>
      </c>
      <c r="S16" s="4">
        <f>Bev!S86</f>
        <v>0</v>
      </c>
      <c r="T16" s="4">
        <f>Bev!T86</f>
        <v>0</v>
      </c>
      <c r="U16" s="4">
        <f>Bev!U86</f>
        <v>0</v>
      </c>
      <c r="V16" s="4">
        <f>Bev!V86</f>
        <v>0</v>
      </c>
      <c r="W16" s="4">
        <f>Bev!W86</f>
        <v>0</v>
      </c>
      <c r="X16" s="4">
        <f>Bev!X86</f>
        <v>0</v>
      </c>
      <c r="Y16" s="4">
        <f>Bev!Y86</f>
        <v>0</v>
      </c>
      <c r="Z16" s="4">
        <f>B16+J16+R16</f>
        <v>0</v>
      </c>
      <c r="AA16" s="4">
        <f t="shared" si="21"/>
        <v>0</v>
      </c>
      <c r="AB16" s="4">
        <f t="shared" si="21"/>
        <v>0</v>
      </c>
      <c r="AC16" s="4">
        <f t="shared" si="21"/>
        <v>0</v>
      </c>
      <c r="AD16" s="4">
        <f t="shared" si="21"/>
        <v>0</v>
      </c>
      <c r="AE16" s="4">
        <f t="shared" si="21"/>
        <v>0</v>
      </c>
      <c r="AF16" s="4">
        <f t="shared" si="21"/>
        <v>0</v>
      </c>
      <c r="AG16" s="4">
        <f t="shared" si="21"/>
        <v>0</v>
      </c>
      <c r="AH16" s="66" t="s">
        <v>25</v>
      </c>
      <c r="AI16" s="4">
        <f>Kiad!B101</f>
        <v>7969320</v>
      </c>
      <c r="AJ16" s="4">
        <f>Kiad!C101</f>
        <v>6282092</v>
      </c>
      <c r="AK16" s="4">
        <f>Kiad!D101</f>
        <v>6386007</v>
      </c>
      <c r="AL16" s="4">
        <f>Kiad!E101</f>
        <v>0</v>
      </c>
      <c r="AM16" s="4">
        <f>Kiad!F101</f>
        <v>0</v>
      </c>
      <c r="AN16" s="4">
        <f>Kiad!G101</f>
        <v>0</v>
      </c>
      <c r="AO16" s="4">
        <f>Kiad!H101</f>
        <v>0</v>
      </c>
      <c r="AP16" s="4">
        <f>Kiad!I101</f>
        <v>0</v>
      </c>
      <c r="AQ16" s="4">
        <f>Kiad!J101</f>
        <v>0</v>
      </c>
      <c r="AR16" s="4">
        <f>Kiad!K101</f>
        <v>0</v>
      </c>
      <c r="AS16" s="4">
        <f>Kiad!L101</f>
        <v>0</v>
      </c>
      <c r="AT16" s="4">
        <f>Kiad!M101</f>
        <v>0</v>
      </c>
      <c r="AU16" s="4">
        <f>Kiad!N101</f>
        <v>0</v>
      </c>
      <c r="AV16" s="4">
        <f>Kiad!O101</f>
        <v>0</v>
      </c>
      <c r="AW16" s="4">
        <f>Kiad!P101</f>
        <v>0</v>
      </c>
      <c r="AX16" s="4">
        <f>Kiad!Q101</f>
        <v>0</v>
      </c>
      <c r="AY16" s="4">
        <f>Kiad!R101</f>
        <v>0</v>
      </c>
      <c r="AZ16" s="4">
        <f>Kiad!S101</f>
        <v>0</v>
      </c>
      <c r="BA16" s="4">
        <f>Kiad!T101</f>
        <v>0</v>
      </c>
      <c r="BB16" s="4">
        <f>Kiad!U101</f>
        <v>0</v>
      </c>
      <c r="BC16" s="4">
        <f>Kiad!V101</f>
        <v>0</v>
      </c>
      <c r="BD16" s="4">
        <f>Kiad!W101</f>
        <v>0</v>
      </c>
      <c r="BE16" s="4">
        <f>Kiad!X101</f>
        <v>0</v>
      </c>
      <c r="BF16" s="4">
        <f>Kiad!Y101</f>
        <v>0</v>
      </c>
      <c r="BG16" s="4">
        <f>AI16+AQ16+AY16</f>
        <v>7969320</v>
      </c>
      <c r="BH16" s="4">
        <f t="shared" si="22"/>
        <v>6282092</v>
      </c>
      <c r="BI16" s="4">
        <f t="shared" si="22"/>
        <v>6386007</v>
      </c>
      <c r="BJ16" s="4">
        <f t="shared" si="22"/>
        <v>0</v>
      </c>
      <c r="BK16" s="4">
        <f t="shared" si="22"/>
        <v>0</v>
      </c>
      <c r="BL16" s="4">
        <f t="shared" si="22"/>
        <v>0</v>
      </c>
      <c r="BM16" s="4">
        <f t="shared" si="22"/>
        <v>0</v>
      </c>
      <c r="BN16" s="4">
        <f t="shared" si="22"/>
        <v>0</v>
      </c>
      <c r="BO16" s="102">
        <f t="shared" si="2"/>
        <v>103915</v>
      </c>
      <c r="BP16" s="102">
        <f t="shared" si="3"/>
        <v>0</v>
      </c>
      <c r="BQ16" s="102">
        <f t="shared" si="4"/>
        <v>0</v>
      </c>
      <c r="BR16" s="102">
        <f t="shared" si="5"/>
        <v>103915</v>
      </c>
      <c r="BS16" s="102">
        <f t="shared" si="6"/>
        <v>0</v>
      </c>
      <c r="BU16" s="102">
        <f t="shared" si="7"/>
        <v>0</v>
      </c>
      <c r="BV16" s="102">
        <f t="shared" si="8"/>
        <v>0</v>
      </c>
      <c r="BW16" s="102">
        <f t="shared" si="9"/>
        <v>0</v>
      </c>
      <c r="BX16" s="102">
        <f t="shared" si="10"/>
        <v>0</v>
      </c>
      <c r="BY16" s="102">
        <f t="shared" si="11"/>
        <v>0</v>
      </c>
    </row>
    <row r="17" spans="1:77" s="10" customFormat="1" ht="31.5">
      <c r="A17" s="66" t="s">
        <v>90</v>
      </c>
      <c r="B17" s="4">
        <f>Bev!B134</f>
        <v>0</v>
      </c>
      <c r="C17" s="4">
        <f>Bev!C134</f>
        <v>0</v>
      </c>
      <c r="D17" s="4">
        <f>Bev!D134</f>
        <v>0</v>
      </c>
      <c r="E17" s="4">
        <f>Bev!E134</f>
        <v>0</v>
      </c>
      <c r="F17" s="4">
        <f>Bev!F134</f>
        <v>0</v>
      </c>
      <c r="G17" s="4">
        <f>Bev!G134</f>
        <v>0</v>
      </c>
      <c r="H17" s="4">
        <f>Bev!H134</f>
        <v>0</v>
      </c>
      <c r="I17" s="4">
        <f>Bev!I134</f>
        <v>0</v>
      </c>
      <c r="J17" s="4">
        <f>Bev!J134</f>
        <v>0</v>
      </c>
      <c r="K17" s="4">
        <f>Bev!K134</f>
        <v>0</v>
      </c>
      <c r="L17" s="4">
        <f>Bev!L134</f>
        <v>0</v>
      </c>
      <c r="M17" s="4">
        <f>Bev!M134</f>
        <v>0</v>
      </c>
      <c r="N17" s="4">
        <f>Bev!N134</f>
        <v>0</v>
      </c>
      <c r="O17" s="4">
        <f>Bev!O134</f>
        <v>0</v>
      </c>
      <c r="P17" s="4">
        <f>Bev!P134</f>
        <v>0</v>
      </c>
      <c r="Q17" s="4">
        <f>Bev!Q134</f>
        <v>0</v>
      </c>
      <c r="R17" s="4">
        <f>Bev!R134</f>
        <v>0</v>
      </c>
      <c r="S17" s="4">
        <f>Bev!S134</f>
        <v>0</v>
      </c>
      <c r="T17" s="4">
        <f>Bev!T134</f>
        <v>0</v>
      </c>
      <c r="U17" s="4">
        <f>Bev!U134</f>
        <v>0</v>
      </c>
      <c r="V17" s="4">
        <f>Bev!V134</f>
        <v>0</v>
      </c>
      <c r="W17" s="4">
        <f>Bev!W134</f>
        <v>0</v>
      </c>
      <c r="X17" s="4">
        <f>Bev!X134</f>
        <v>0</v>
      </c>
      <c r="Y17" s="4">
        <f>Bev!Y134</f>
        <v>0</v>
      </c>
      <c r="Z17" s="4">
        <f>B17+J17+R17</f>
        <v>0</v>
      </c>
      <c r="AA17" s="4">
        <f t="shared" si="21"/>
        <v>0</v>
      </c>
      <c r="AB17" s="4">
        <f t="shared" si="21"/>
        <v>0</v>
      </c>
      <c r="AC17" s="4">
        <f t="shared" si="21"/>
        <v>0</v>
      </c>
      <c r="AD17" s="4">
        <f t="shared" si="21"/>
        <v>0</v>
      </c>
      <c r="AE17" s="4">
        <f t="shared" si="21"/>
        <v>0</v>
      </c>
      <c r="AF17" s="4">
        <f t="shared" si="21"/>
        <v>0</v>
      </c>
      <c r="AG17" s="4">
        <f t="shared" si="21"/>
        <v>0</v>
      </c>
      <c r="AH17" s="66" t="s">
        <v>85</v>
      </c>
      <c r="AI17" s="4">
        <f>Kiad!B139</f>
        <v>0</v>
      </c>
      <c r="AJ17" s="4">
        <f>Kiad!C139</f>
        <v>0</v>
      </c>
      <c r="AK17" s="4">
        <f>Kiad!D139</f>
        <v>0</v>
      </c>
      <c r="AL17" s="4">
        <f>Kiad!E139</f>
        <v>0</v>
      </c>
      <c r="AM17" s="4">
        <f>Kiad!F139</f>
        <v>0</v>
      </c>
      <c r="AN17" s="4">
        <f>Kiad!G139</f>
        <v>0</v>
      </c>
      <c r="AO17" s="4">
        <f>Kiad!H139</f>
        <v>0</v>
      </c>
      <c r="AP17" s="4">
        <f>Kiad!I139</f>
        <v>0</v>
      </c>
      <c r="AQ17" s="4">
        <f>Kiad!J139</f>
        <v>0</v>
      </c>
      <c r="AR17" s="4">
        <f>Kiad!K139</f>
        <v>0</v>
      </c>
      <c r="AS17" s="4">
        <f>Kiad!L139</f>
        <v>0</v>
      </c>
      <c r="AT17" s="4">
        <f>Kiad!M139</f>
        <v>0</v>
      </c>
      <c r="AU17" s="4">
        <f>Kiad!N139</f>
        <v>0</v>
      </c>
      <c r="AV17" s="4">
        <f>Kiad!O139</f>
        <v>0</v>
      </c>
      <c r="AW17" s="4">
        <f>Kiad!P139</f>
        <v>0</v>
      </c>
      <c r="AX17" s="4">
        <f>Kiad!Q139</f>
        <v>0</v>
      </c>
      <c r="AY17" s="4">
        <f>Kiad!R139</f>
        <v>0</v>
      </c>
      <c r="AZ17" s="4">
        <f>Kiad!S139</f>
        <v>0</v>
      </c>
      <c r="BA17" s="4">
        <f>Kiad!T139</f>
        <v>0</v>
      </c>
      <c r="BB17" s="4">
        <f>Kiad!U139</f>
        <v>0</v>
      </c>
      <c r="BC17" s="4">
        <f>Kiad!V139</f>
        <v>0</v>
      </c>
      <c r="BD17" s="4">
        <f>Kiad!W139</f>
        <v>0</v>
      </c>
      <c r="BE17" s="4">
        <f>Kiad!X139</f>
        <v>0</v>
      </c>
      <c r="BF17" s="4">
        <f>Kiad!Y139</f>
        <v>0</v>
      </c>
      <c r="BG17" s="4">
        <f>AI17+AQ17+AY17</f>
        <v>0</v>
      </c>
      <c r="BH17" s="4">
        <f t="shared" si="22"/>
        <v>0</v>
      </c>
      <c r="BI17" s="4">
        <f t="shared" si="22"/>
        <v>0</v>
      </c>
      <c r="BJ17" s="4">
        <f t="shared" si="22"/>
        <v>0</v>
      </c>
      <c r="BK17" s="4">
        <f t="shared" si="22"/>
        <v>0</v>
      </c>
      <c r="BL17" s="4">
        <f t="shared" si="22"/>
        <v>0</v>
      </c>
      <c r="BM17" s="4">
        <f t="shared" si="22"/>
        <v>0</v>
      </c>
      <c r="BN17" s="4">
        <f t="shared" si="22"/>
        <v>0</v>
      </c>
      <c r="BO17" s="102">
        <f t="shared" si="2"/>
        <v>0</v>
      </c>
      <c r="BP17" s="102">
        <f t="shared" si="3"/>
        <v>0</v>
      </c>
      <c r="BQ17" s="102">
        <f t="shared" si="4"/>
        <v>0</v>
      </c>
      <c r="BR17" s="102">
        <f t="shared" si="5"/>
        <v>0</v>
      </c>
      <c r="BS17" s="102">
        <f t="shared" si="6"/>
        <v>0</v>
      </c>
      <c r="BU17" s="102">
        <f t="shared" si="7"/>
        <v>0</v>
      </c>
      <c r="BV17" s="102">
        <f t="shared" si="8"/>
        <v>0</v>
      </c>
      <c r="BW17" s="102">
        <f t="shared" si="9"/>
        <v>0</v>
      </c>
      <c r="BX17" s="102">
        <f t="shared" si="10"/>
        <v>0</v>
      </c>
      <c r="BY17" s="102">
        <f t="shared" si="11"/>
        <v>0</v>
      </c>
    </row>
    <row r="18" spans="1:77" s="10" customFormat="1" ht="15.75">
      <c r="A18" s="67" t="s">
        <v>50</v>
      </c>
      <c r="B18" s="12">
        <f>SUM(B15:B17)</f>
        <v>0</v>
      </c>
      <c r="C18" s="12">
        <f aca="true" t="shared" si="23" ref="C18:I18">SUM(C15:C17)</f>
        <v>0</v>
      </c>
      <c r="D18" s="12">
        <f t="shared" si="23"/>
        <v>0</v>
      </c>
      <c r="E18" s="12">
        <f t="shared" si="23"/>
        <v>0</v>
      </c>
      <c r="F18" s="12">
        <f t="shared" si="23"/>
        <v>0</v>
      </c>
      <c r="G18" s="12">
        <f t="shared" si="23"/>
        <v>0</v>
      </c>
      <c r="H18" s="12">
        <f t="shared" si="23"/>
        <v>0</v>
      </c>
      <c r="I18" s="12">
        <f t="shared" si="23"/>
        <v>0</v>
      </c>
      <c r="J18" s="12">
        <f>SUM(J15:J17)</f>
        <v>0</v>
      </c>
      <c r="K18" s="12">
        <f aca="true" t="shared" si="24" ref="K18:Q18">SUM(K15:K17)</f>
        <v>0</v>
      </c>
      <c r="L18" s="12">
        <f t="shared" si="24"/>
        <v>0</v>
      </c>
      <c r="M18" s="12">
        <f t="shared" si="24"/>
        <v>0</v>
      </c>
      <c r="N18" s="12">
        <f t="shared" si="24"/>
        <v>0</v>
      </c>
      <c r="O18" s="12">
        <f t="shared" si="24"/>
        <v>0</v>
      </c>
      <c r="P18" s="12">
        <f t="shared" si="24"/>
        <v>0</v>
      </c>
      <c r="Q18" s="12">
        <f t="shared" si="24"/>
        <v>0</v>
      </c>
      <c r="R18" s="12">
        <f>SUM(R15:R17)</f>
        <v>0</v>
      </c>
      <c r="S18" s="12">
        <f aca="true" t="shared" si="25" ref="S18:Y18">SUM(S15:S17)</f>
        <v>0</v>
      </c>
      <c r="T18" s="12">
        <f t="shared" si="25"/>
        <v>0</v>
      </c>
      <c r="U18" s="12">
        <f t="shared" si="25"/>
        <v>0</v>
      </c>
      <c r="V18" s="12">
        <f t="shared" si="25"/>
        <v>0</v>
      </c>
      <c r="W18" s="12">
        <f t="shared" si="25"/>
        <v>0</v>
      </c>
      <c r="X18" s="12">
        <f t="shared" si="25"/>
        <v>0</v>
      </c>
      <c r="Y18" s="12">
        <f t="shared" si="25"/>
        <v>0</v>
      </c>
      <c r="Z18" s="12">
        <f>SUM(Z15:Z17)</f>
        <v>0</v>
      </c>
      <c r="AA18" s="12">
        <f aca="true" t="shared" si="26" ref="AA18:AG18">SUM(AA15:AA17)</f>
        <v>0</v>
      </c>
      <c r="AB18" s="12">
        <f t="shared" si="26"/>
        <v>0</v>
      </c>
      <c r="AC18" s="12">
        <f t="shared" si="26"/>
        <v>0</v>
      </c>
      <c r="AD18" s="12">
        <f t="shared" si="26"/>
        <v>0</v>
      </c>
      <c r="AE18" s="12">
        <f t="shared" si="26"/>
        <v>0</v>
      </c>
      <c r="AF18" s="12">
        <f t="shared" si="26"/>
        <v>0</v>
      </c>
      <c r="AG18" s="12">
        <f t="shared" si="26"/>
        <v>0</v>
      </c>
      <c r="AH18" s="67" t="s">
        <v>51</v>
      </c>
      <c r="AI18" s="12">
        <f>SUM(AI15:AI17)</f>
        <v>7969320</v>
      </c>
      <c r="AJ18" s="12">
        <f aca="true" t="shared" si="27" ref="AJ18:AP18">SUM(AJ15:AJ17)</f>
        <v>6522092</v>
      </c>
      <c r="AK18" s="12">
        <f t="shared" si="27"/>
        <v>6626007</v>
      </c>
      <c r="AL18" s="12">
        <f t="shared" si="27"/>
        <v>0</v>
      </c>
      <c r="AM18" s="12">
        <f t="shared" si="27"/>
        <v>0</v>
      </c>
      <c r="AN18" s="12">
        <f t="shared" si="27"/>
        <v>0</v>
      </c>
      <c r="AO18" s="12">
        <f t="shared" si="27"/>
        <v>0</v>
      </c>
      <c r="AP18" s="12">
        <f t="shared" si="27"/>
        <v>0</v>
      </c>
      <c r="AQ18" s="12">
        <f>SUM(AQ15:AQ17)</f>
        <v>0</v>
      </c>
      <c r="AR18" s="12">
        <f aca="true" t="shared" si="28" ref="AR18:AX18">SUM(AR15:AR17)</f>
        <v>0</v>
      </c>
      <c r="AS18" s="12">
        <f t="shared" si="28"/>
        <v>0</v>
      </c>
      <c r="AT18" s="12">
        <f t="shared" si="28"/>
        <v>0</v>
      </c>
      <c r="AU18" s="12">
        <f t="shared" si="28"/>
        <v>0</v>
      </c>
      <c r="AV18" s="12">
        <f t="shared" si="28"/>
        <v>0</v>
      </c>
      <c r="AW18" s="12">
        <f t="shared" si="28"/>
        <v>0</v>
      </c>
      <c r="AX18" s="12">
        <f t="shared" si="28"/>
        <v>0</v>
      </c>
      <c r="AY18" s="12">
        <f>SUM(AY15:AY17)</f>
        <v>0</v>
      </c>
      <c r="AZ18" s="12">
        <f aca="true" t="shared" si="29" ref="AZ18:BF18">SUM(AZ15:AZ17)</f>
        <v>0</v>
      </c>
      <c r="BA18" s="12">
        <f t="shared" si="29"/>
        <v>0</v>
      </c>
      <c r="BB18" s="12">
        <f t="shared" si="29"/>
        <v>0</v>
      </c>
      <c r="BC18" s="12">
        <f t="shared" si="29"/>
        <v>0</v>
      </c>
      <c r="BD18" s="12">
        <f t="shared" si="29"/>
        <v>0</v>
      </c>
      <c r="BE18" s="12">
        <f t="shared" si="29"/>
        <v>0</v>
      </c>
      <c r="BF18" s="12">
        <f t="shared" si="29"/>
        <v>0</v>
      </c>
      <c r="BG18" s="12">
        <f>SUM(BG15:BG17)</f>
        <v>7969320</v>
      </c>
      <c r="BH18" s="12">
        <f aca="true" t="shared" si="30" ref="BH18:BN18">SUM(BH15:BH17)</f>
        <v>6522092</v>
      </c>
      <c r="BI18" s="12">
        <f t="shared" si="30"/>
        <v>6626007</v>
      </c>
      <c r="BJ18" s="12">
        <f t="shared" si="30"/>
        <v>0</v>
      </c>
      <c r="BK18" s="12">
        <f t="shared" si="30"/>
        <v>0</v>
      </c>
      <c r="BL18" s="12">
        <f t="shared" si="30"/>
        <v>0</v>
      </c>
      <c r="BM18" s="12">
        <f t="shared" si="30"/>
        <v>0</v>
      </c>
      <c r="BN18" s="12">
        <f t="shared" si="30"/>
        <v>0</v>
      </c>
      <c r="BO18" s="102">
        <f t="shared" si="2"/>
        <v>103915</v>
      </c>
      <c r="BP18" s="102">
        <f t="shared" si="3"/>
        <v>0</v>
      </c>
      <c r="BQ18" s="102">
        <f t="shared" si="4"/>
        <v>0</v>
      </c>
      <c r="BR18" s="102">
        <f t="shared" si="5"/>
        <v>103915</v>
      </c>
      <c r="BS18" s="102">
        <f t="shared" si="6"/>
        <v>0</v>
      </c>
      <c r="BU18" s="102">
        <f t="shared" si="7"/>
        <v>0</v>
      </c>
      <c r="BV18" s="102">
        <f t="shared" si="8"/>
        <v>0</v>
      </c>
      <c r="BW18" s="102">
        <f t="shared" si="9"/>
        <v>0</v>
      </c>
      <c r="BX18" s="102">
        <f t="shared" si="10"/>
        <v>0</v>
      </c>
      <c r="BY18" s="102">
        <f t="shared" si="11"/>
        <v>0</v>
      </c>
    </row>
    <row r="19" spans="1:77" s="10" customFormat="1" ht="15.75">
      <c r="A19" s="133" t="s">
        <v>82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98">
        <f aca="true" t="shared" si="31" ref="AI19:BN19">B18-AI18</f>
        <v>-7969320</v>
      </c>
      <c r="AJ19" s="98">
        <f t="shared" si="31"/>
        <v>-6522092</v>
      </c>
      <c r="AK19" s="98">
        <f t="shared" si="31"/>
        <v>-6626007</v>
      </c>
      <c r="AL19" s="98">
        <f t="shared" si="31"/>
        <v>0</v>
      </c>
      <c r="AM19" s="98">
        <f t="shared" si="31"/>
        <v>0</v>
      </c>
      <c r="AN19" s="98">
        <f t="shared" si="31"/>
        <v>0</v>
      </c>
      <c r="AO19" s="98">
        <f t="shared" si="31"/>
        <v>0</v>
      </c>
      <c r="AP19" s="98">
        <f t="shared" si="31"/>
        <v>0</v>
      </c>
      <c r="AQ19" s="98">
        <f t="shared" si="31"/>
        <v>0</v>
      </c>
      <c r="AR19" s="98">
        <f t="shared" si="31"/>
        <v>0</v>
      </c>
      <c r="AS19" s="98">
        <f t="shared" si="31"/>
        <v>0</v>
      </c>
      <c r="AT19" s="98">
        <f t="shared" si="31"/>
        <v>0</v>
      </c>
      <c r="AU19" s="98">
        <f t="shared" si="31"/>
        <v>0</v>
      </c>
      <c r="AV19" s="98">
        <f t="shared" si="31"/>
        <v>0</v>
      </c>
      <c r="AW19" s="98">
        <f t="shared" si="31"/>
        <v>0</v>
      </c>
      <c r="AX19" s="98">
        <f t="shared" si="31"/>
        <v>0</v>
      </c>
      <c r="AY19" s="98">
        <f t="shared" si="31"/>
        <v>0</v>
      </c>
      <c r="AZ19" s="98">
        <f t="shared" si="31"/>
        <v>0</v>
      </c>
      <c r="BA19" s="98">
        <f t="shared" si="31"/>
        <v>0</v>
      </c>
      <c r="BB19" s="98">
        <f t="shared" si="31"/>
        <v>0</v>
      </c>
      <c r="BC19" s="98">
        <f t="shared" si="31"/>
        <v>0</v>
      </c>
      <c r="BD19" s="98">
        <f t="shared" si="31"/>
        <v>0</v>
      </c>
      <c r="BE19" s="98">
        <f t="shared" si="31"/>
        <v>0</v>
      </c>
      <c r="BF19" s="98">
        <f t="shared" si="31"/>
        <v>0</v>
      </c>
      <c r="BG19" s="98">
        <f t="shared" si="31"/>
        <v>-7969320</v>
      </c>
      <c r="BH19" s="98">
        <f t="shared" si="31"/>
        <v>-6522092</v>
      </c>
      <c r="BI19" s="98">
        <f t="shared" si="31"/>
        <v>-6626007</v>
      </c>
      <c r="BJ19" s="98">
        <f t="shared" si="31"/>
        <v>0</v>
      </c>
      <c r="BK19" s="98">
        <f t="shared" si="31"/>
        <v>0</v>
      </c>
      <c r="BL19" s="98">
        <f t="shared" si="31"/>
        <v>0</v>
      </c>
      <c r="BM19" s="98">
        <f t="shared" si="31"/>
        <v>0</v>
      </c>
      <c r="BN19" s="98">
        <f t="shared" si="31"/>
        <v>0</v>
      </c>
      <c r="BO19" s="102">
        <f t="shared" si="2"/>
        <v>-103915</v>
      </c>
      <c r="BP19" s="102">
        <f t="shared" si="3"/>
        <v>0</v>
      </c>
      <c r="BQ19" s="102">
        <f t="shared" si="4"/>
        <v>0</v>
      </c>
      <c r="BR19" s="102">
        <f t="shared" si="5"/>
        <v>-103915</v>
      </c>
      <c r="BS19" s="102">
        <f t="shared" si="6"/>
        <v>0</v>
      </c>
      <c r="BU19" s="102">
        <f t="shared" si="7"/>
        <v>0</v>
      </c>
      <c r="BV19" s="102">
        <f t="shared" si="8"/>
        <v>0</v>
      </c>
      <c r="BW19" s="102">
        <f t="shared" si="9"/>
        <v>0</v>
      </c>
      <c r="BX19" s="102">
        <f t="shared" si="10"/>
        <v>0</v>
      </c>
      <c r="BY19" s="102">
        <f t="shared" si="11"/>
        <v>0</v>
      </c>
    </row>
    <row r="20" spans="1:77" s="70" customFormat="1" ht="16.5">
      <c r="A20" s="124" t="s">
        <v>78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8" t="s">
        <v>79</v>
      </c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30"/>
      <c r="BJ20" s="81"/>
      <c r="BK20" s="81"/>
      <c r="BL20" s="81"/>
      <c r="BM20" s="81"/>
      <c r="BN20" s="85"/>
      <c r="BO20" s="102">
        <f t="shared" si="2"/>
        <v>0</v>
      </c>
      <c r="BP20" s="102">
        <f t="shared" si="3"/>
        <v>0</v>
      </c>
      <c r="BQ20" s="102">
        <f t="shared" si="4"/>
        <v>0</v>
      </c>
      <c r="BR20" s="102">
        <f t="shared" si="5"/>
        <v>0</v>
      </c>
      <c r="BS20" s="102">
        <f t="shared" si="6"/>
        <v>0</v>
      </c>
      <c r="BT20" s="10"/>
      <c r="BU20" s="102">
        <f t="shared" si="7"/>
        <v>0</v>
      </c>
      <c r="BV20" s="102">
        <f t="shared" si="8"/>
        <v>0</v>
      </c>
      <c r="BW20" s="102">
        <f t="shared" si="9"/>
        <v>0</v>
      </c>
      <c r="BX20" s="102">
        <f t="shared" si="10"/>
        <v>0</v>
      </c>
      <c r="BY20" s="102">
        <f t="shared" si="11"/>
        <v>0</v>
      </c>
    </row>
    <row r="21" spans="1:77" s="10" customFormat="1" ht="15.75">
      <c r="A21" s="66" t="s">
        <v>80</v>
      </c>
      <c r="B21" s="4">
        <f aca="true" t="shared" si="32" ref="B21:AG21">B12+B18</f>
        <v>15772678</v>
      </c>
      <c r="C21" s="4">
        <f t="shared" si="32"/>
        <v>15622678</v>
      </c>
      <c r="D21" s="4">
        <f t="shared" si="32"/>
        <v>15906840</v>
      </c>
      <c r="E21" s="4">
        <f t="shared" si="32"/>
        <v>0</v>
      </c>
      <c r="F21" s="4">
        <f t="shared" si="32"/>
        <v>0</v>
      </c>
      <c r="G21" s="4">
        <f t="shared" si="32"/>
        <v>0</v>
      </c>
      <c r="H21" s="4">
        <f t="shared" si="32"/>
        <v>0</v>
      </c>
      <c r="I21" s="4">
        <f t="shared" si="32"/>
        <v>0</v>
      </c>
      <c r="J21" s="4">
        <f t="shared" si="32"/>
        <v>0</v>
      </c>
      <c r="K21" s="4">
        <f t="shared" si="32"/>
        <v>0</v>
      </c>
      <c r="L21" s="4">
        <f t="shared" si="32"/>
        <v>0</v>
      </c>
      <c r="M21" s="4">
        <f t="shared" si="32"/>
        <v>0</v>
      </c>
      <c r="N21" s="4">
        <f t="shared" si="32"/>
        <v>0</v>
      </c>
      <c r="O21" s="4">
        <f t="shared" si="32"/>
        <v>0</v>
      </c>
      <c r="P21" s="4">
        <f t="shared" si="32"/>
        <v>0</v>
      </c>
      <c r="Q21" s="4">
        <f t="shared" si="32"/>
        <v>0</v>
      </c>
      <c r="R21" s="4">
        <f t="shared" si="32"/>
        <v>0</v>
      </c>
      <c r="S21" s="4">
        <f t="shared" si="32"/>
        <v>0</v>
      </c>
      <c r="T21" s="4">
        <f t="shared" si="32"/>
        <v>0</v>
      </c>
      <c r="U21" s="4">
        <f t="shared" si="32"/>
        <v>0</v>
      </c>
      <c r="V21" s="4">
        <f t="shared" si="32"/>
        <v>0</v>
      </c>
      <c r="W21" s="4">
        <f t="shared" si="32"/>
        <v>0</v>
      </c>
      <c r="X21" s="4">
        <f t="shared" si="32"/>
        <v>0</v>
      </c>
      <c r="Y21" s="4">
        <f t="shared" si="32"/>
        <v>0</v>
      </c>
      <c r="Z21" s="4">
        <f t="shared" si="32"/>
        <v>15772678</v>
      </c>
      <c r="AA21" s="4">
        <f t="shared" si="32"/>
        <v>15622678</v>
      </c>
      <c r="AB21" s="4">
        <f t="shared" si="32"/>
        <v>15906840</v>
      </c>
      <c r="AC21" s="4">
        <f t="shared" si="32"/>
        <v>0</v>
      </c>
      <c r="AD21" s="4">
        <f t="shared" si="32"/>
        <v>0</v>
      </c>
      <c r="AE21" s="4">
        <f t="shared" si="32"/>
        <v>0</v>
      </c>
      <c r="AF21" s="4">
        <f t="shared" si="32"/>
        <v>0</v>
      </c>
      <c r="AG21" s="4">
        <f t="shared" si="32"/>
        <v>0</v>
      </c>
      <c r="AH21" s="66" t="s">
        <v>81</v>
      </c>
      <c r="AI21" s="4">
        <f aca="true" t="shared" si="33" ref="AI21:BN21">AI12+AI18</f>
        <v>19694664</v>
      </c>
      <c r="AJ21" s="4">
        <f t="shared" si="33"/>
        <v>19544664</v>
      </c>
      <c r="AK21" s="4">
        <f t="shared" si="33"/>
        <v>19828826</v>
      </c>
      <c r="AL21" s="4">
        <f t="shared" si="33"/>
        <v>0</v>
      </c>
      <c r="AM21" s="4">
        <f t="shared" si="33"/>
        <v>0</v>
      </c>
      <c r="AN21" s="4">
        <f t="shared" si="33"/>
        <v>0</v>
      </c>
      <c r="AO21" s="4">
        <f t="shared" si="33"/>
        <v>0</v>
      </c>
      <c r="AP21" s="4">
        <f t="shared" si="33"/>
        <v>0</v>
      </c>
      <c r="AQ21" s="4">
        <f t="shared" si="33"/>
        <v>32035</v>
      </c>
      <c r="AR21" s="4">
        <f t="shared" si="33"/>
        <v>32035</v>
      </c>
      <c r="AS21" s="4">
        <f t="shared" si="33"/>
        <v>32035</v>
      </c>
      <c r="AT21" s="4">
        <f t="shared" si="33"/>
        <v>0</v>
      </c>
      <c r="AU21" s="4">
        <f t="shared" si="33"/>
        <v>0</v>
      </c>
      <c r="AV21" s="4">
        <f t="shared" si="33"/>
        <v>0</v>
      </c>
      <c r="AW21" s="4">
        <f t="shared" si="33"/>
        <v>0</v>
      </c>
      <c r="AX21" s="4">
        <f t="shared" si="33"/>
        <v>0</v>
      </c>
      <c r="AY21" s="4">
        <f t="shared" si="33"/>
        <v>0</v>
      </c>
      <c r="AZ21" s="4">
        <f t="shared" si="33"/>
        <v>0</v>
      </c>
      <c r="BA21" s="4">
        <f t="shared" si="33"/>
        <v>0</v>
      </c>
      <c r="BB21" s="4">
        <f t="shared" si="33"/>
        <v>0</v>
      </c>
      <c r="BC21" s="4">
        <f t="shared" si="33"/>
        <v>0</v>
      </c>
      <c r="BD21" s="4">
        <f t="shared" si="33"/>
        <v>0</v>
      </c>
      <c r="BE21" s="4">
        <f t="shared" si="33"/>
        <v>0</v>
      </c>
      <c r="BF21" s="4">
        <f t="shared" si="33"/>
        <v>0</v>
      </c>
      <c r="BG21" s="4">
        <f t="shared" si="33"/>
        <v>19726699</v>
      </c>
      <c r="BH21" s="4">
        <f t="shared" si="33"/>
        <v>19576699</v>
      </c>
      <c r="BI21" s="4">
        <f t="shared" si="33"/>
        <v>19860861</v>
      </c>
      <c r="BJ21" s="4">
        <f t="shared" si="33"/>
        <v>0</v>
      </c>
      <c r="BK21" s="4">
        <f t="shared" si="33"/>
        <v>0</v>
      </c>
      <c r="BL21" s="4">
        <f t="shared" si="33"/>
        <v>0</v>
      </c>
      <c r="BM21" s="4">
        <f t="shared" si="33"/>
        <v>0</v>
      </c>
      <c r="BN21" s="4">
        <f t="shared" si="33"/>
        <v>0</v>
      </c>
      <c r="BO21" s="102">
        <f t="shared" si="2"/>
        <v>284162</v>
      </c>
      <c r="BP21" s="102">
        <f t="shared" si="3"/>
        <v>0</v>
      </c>
      <c r="BQ21" s="102">
        <f t="shared" si="4"/>
        <v>0</v>
      </c>
      <c r="BR21" s="102">
        <f t="shared" si="5"/>
        <v>284162</v>
      </c>
      <c r="BS21" s="102">
        <f t="shared" si="6"/>
        <v>0</v>
      </c>
      <c r="BU21" s="102">
        <f t="shared" si="7"/>
        <v>284162</v>
      </c>
      <c r="BV21" s="102">
        <f t="shared" si="8"/>
        <v>0</v>
      </c>
      <c r="BW21" s="102">
        <f t="shared" si="9"/>
        <v>0</v>
      </c>
      <c r="BX21" s="102">
        <f t="shared" si="10"/>
        <v>284162</v>
      </c>
      <c r="BY21" s="102">
        <f t="shared" si="11"/>
        <v>0</v>
      </c>
    </row>
    <row r="22" spans="1:77" s="10" customFormat="1" ht="15.75">
      <c r="A22" s="133" t="s">
        <v>82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98">
        <f aca="true" t="shared" si="34" ref="AI22:BN22">B21-AI21</f>
        <v>-3921986</v>
      </c>
      <c r="AJ22" s="98">
        <f t="shared" si="34"/>
        <v>-3921986</v>
      </c>
      <c r="AK22" s="98">
        <f t="shared" si="34"/>
        <v>-3921986</v>
      </c>
      <c r="AL22" s="98">
        <f t="shared" si="34"/>
        <v>0</v>
      </c>
      <c r="AM22" s="98">
        <f t="shared" si="34"/>
        <v>0</v>
      </c>
      <c r="AN22" s="98">
        <f t="shared" si="34"/>
        <v>0</v>
      </c>
      <c r="AO22" s="98">
        <f t="shared" si="34"/>
        <v>0</v>
      </c>
      <c r="AP22" s="98">
        <f t="shared" si="34"/>
        <v>0</v>
      </c>
      <c r="AQ22" s="98">
        <f t="shared" si="34"/>
        <v>-32035</v>
      </c>
      <c r="AR22" s="98">
        <f t="shared" si="34"/>
        <v>-32035</v>
      </c>
      <c r="AS22" s="98">
        <f t="shared" si="34"/>
        <v>-32035</v>
      </c>
      <c r="AT22" s="98">
        <f t="shared" si="34"/>
        <v>0</v>
      </c>
      <c r="AU22" s="98">
        <f t="shared" si="34"/>
        <v>0</v>
      </c>
      <c r="AV22" s="98">
        <f t="shared" si="34"/>
        <v>0</v>
      </c>
      <c r="AW22" s="98">
        <f t="shared" si="34"/>
        <v>0</v>
      </c>
      <c r="AX22" s="98">
        <f t="shared" si="34"/>
        <v>0</v>
      </c>
      <c r="AY22" s="98">
        <f t="shared" si="34"/>
        <v>0</v>
      </c>
      <c r="AZ22" s="98">
        <f t="shared" si="34"/>
        <v>0</v>
      </c>
      <c r="BA22" s="98">
        <f t="shared" si="34"/>
        <v>0</v>
      </c>
      <c r="BB22" s="98">
        <f t="shared" si="34"/>
        <v>0</v>
      </c>
      <c r="BC22" s="98">
        <f t="shared" si="34"/>
        <v>0</v>
      </c>
      <c r="BD22" s="98">
        <f t="shared" si="34"/>
        <v>0</v>
      </c>
      <c r="BE22" s="98">
        <f t="shared" si="34"/>
        <v>0</v>
      </c>
      <c r="BF22" s="98">
        <f t="shared" si="34"/>
        <v>0</v>
      </c>
      <c r="BG22" s="98">
        <f t="shared" si="34"/>
        <v>-3954021</v>
      </c>
      <c r="BH22" s="98">
        <f t="shared" si="34"/>
        <v>-3954021</v>
      </c>
      <c r="BI22" s="98">
        <f t="shared" si="34"/>
        <v>-3954021</v>
      </c>
      <c r="BJ22" s="98">
        <f t="shared" si="34"/>
        <v>0</v>
      </c>
      <c r="BK22" s="98">
        <f t="shared" si="34"/>
        <v>0</v>
      </c>
      <c r="BL22" s="98">
        <f t="shared" si="34"/>
        <v>0</v>
      </c>
      <c r="BM22" s="98">
        <f t="shared" si="34"/>
        <v>0</v>
      </c>
      <c r="BN22" s="98">
        <f t="shared" si="34"/>
        <v>0</v>
      </c>
      <c r="BO22" s="102">
        <f t="shared" si="2"/>
        <v>0</v>
      </c>
      <c r="BP22" s="102">
        <f t="shared" si="3"/>
        <v>0</v>
      </c>
      <c r="BQ22" s="102">
        <f t="shared" si="4"/>
        <v>0</v>
      </c>
      <c r="BR22" s="102">
        <f t="shared" si="5"/>
        <v>0</v>
      </c>
      <c r="BS22" s="102">
        <f t="shared" si="6"/>
        <v>0</v>
      </c>
      <c r="BU22" s="102">
        <f t="shared" si="7"/>
        <v>0</v>
      </c>
      <c r="BV22" s="102">
        <f t="shared" si="8"/>
        <v>0</v>
      </c>
      <c r="BW22" s="102">
        <f t="shared" si="9"/>
        <v>0</v>
      </c>
      <c r="BX22" s="102">
        <f t="shared" si="10"/>
        <v>0</v>
      </c>
      <c r="BY22" s="102">
        <f t="shared" si="11"/>
        <v>0</v>
      </c>
    </row>
    <row r="23" spans="1:77" s="10" customFormat="1" ht="15.75">
      <c r="A23" s="69" t="s">
        <v>73</v>
      </c>
      <c r="B23" s="4">
        <f>Bev!B137</f>
        <v>4545507</v>
      </c>
      <c r="C23" s="4">
        <f>Bev!C137</f>
        <v>4545507</v>
      </c>
      <c r="D23" s="4">
        <f>Bev!D137</f>
        <v>4545507</v>
      </c>
      <c r="E23" s="4">
        <f>Bev!E137</f>
        <v>0</v>
      </c>
      <c r="F23" s="4">
        <f>Bev!F137</f>
        <v>0</v>
      </c>
      <c r="G23" s="4">
        <f>Bev!G137</f>
        <v>0</v>
      </c>
      <c r="H23" s="4">
        <f>Bev!H137</f>
        <v>0</v>
      </c>
      <c r="I23" s="4">
        <f>Bev!I137</f>
        <v>0</v>
      </c>
      <c r="J23" s="4">
        <f>Bev!J137</f>
        <v>0</v>
      </c>
      <c r="K23" s="4">
        <f>Bev!K137</f>
        <v>0</v>
      </c>
      <c r="L23" s="4">
        <f>Bev!L137</f>
        <v>0</v>
      </c>
      <c r="M23" s="4">
        <f>Bev!M137</f>
        <v>0</v>
      </c>
      <c r="N23" s="4">
        <f>Bev!N137</f>
        <v>0</v>
      </c>
      <c r="O23" s="4">
        <f>Bev!O137</f>
        <v>0</v>
      </c>
      <c r="P23" s="4">
        <f>Bev!P137</f>
        <v>0</v>
      </c>
      <c r="Q23" s="4">
        <f>Bev!Q137</f>
        <v>0</v>
      </c>
      <c r="R23" s="4">
        <f>Bev!R137</f>
        <v>0</v>
      </c>
      <c r="S23" s="4">
        <f>Bev!S137</f>
        <v>0</v>
      </c>
      <c r="T23" s="4">
        <f>Bev!T137</f>
        <v>0</v>
      </c>
      <c r="U23" s="4">
        <f>Bev!U137</f>
        <v>0</v>
      </c>
      <c r="V23" s="4">
        <f>Bev!V137</f>
        <v>0</v>
      </c>
      <c r="W23" s="4">
        <f>Bev!W137</f>
        <v>0</v>
      </c>
      <c r="X23" s="4">
        <f>Bev!X137</f>
        <v>0</v>
      </c>
      <c r="Y23" s="4">
        <f>Bev!Y137</f>
        <v>0</v>
      </c>
      <c r="Z23" s="4">
        <f aca="true" t="shared" si="35" ref="Z23:AG24">B23+J23+R23</f>
        <v>4545507</v>
      </c>
      <c r="AA23" s="4">
        <f t="shared" si="35"/>
        <v>4545507</v>
      </c>
      <c r="AB23" s="4">
        <f t="shared" si="35"/>
        <v>4545507</v>
      </c>
      <c r="AC23" s="4">
        <f t="shared" si="35"/>
        <v>0</v>
      </c>
      <c r="AD23" s="4">
        <f t="shared" si="35"/>
        <v>0</v>
      </c>
      <c r="AE23" s="4">
        <f t="shared" si="35"/>
        <v>0</v>
      </c>
      <c r="AF23" s="4">
        <f t="shared" si="35"/>
        <v>0</v>
      </c>
      <c r="AG23" s="4">
        <f t="shared" si="35"/>
        <v>0</v>
      </c>
      <c r="AH23" s="134" t="s">
        <v>75</v>
      </c>
      <c r="AI23" s="132">
        <f>Kiad!B149</f>
        <v>591486</v>
      </c>
      <c r="AJ23" s="132">
        <f>Kiad!C149</f>
        <v>591486</v>
      </c>
      <c r="AK23" s="132">
        <f>Kiad!D149</f>
        <v>591486</v>
      </c>
      <c r="AL23" s="132">
        <f>Kiad!E149</f>
        <v>0</v>
      </c>
      <c r="AM23" s="132">
        <f>Kiad!F149</f>
        <v>0</v>
      </c>
      <c r="AN23" s="132">
        <f>Kiad!G149</f>
        <v>0</v>
      </c>
      <c r="AO23" s="132">
        <f>Kiad!H149</f>
        <v>0</v>
      </c>
      <c r="AP23" s="132">
        <f>Kiad!I149</f>
        <v>0</v>
      </c>
      <c r="AQ23" s="132">
        <f>Kiad!J149</f>
        <v>0</v>
      </c>
      <c r="AR23" s="132">
        <f>Kiad!K149</f>
        <v>0</v>
      </c>
      <c r="AS23" s="132">
        <f>Kiad!L149</f>
        <v>0</v>
      </c>
      <c r="AT23" s="132">
        <f>Kiad!M149</f>
        <v>0</v>
      </c>
      <c r="AU23" s="132">
        <f>Kiad!N149</f>
        <v>0</v>
      </c>
      <c r="AV23" s="132">
        <f>Kiad!O149</f>
        <v>0</v>
      </c>
      <c r="AW23" s="132">
        <f>Kiad!P149</f>
        <v>0</v>
      </c>
      <c r="AX23" s="132">
        <f>Kiad!Q149</f>
        <v>0</v>
      </c>
      <c r="AY23" s="132">
        <f>Kiad!R149</f>
        <v>0</v>
      </c>
      <c r="AZ23" s="132">
        <f>Kiad!S149</f>
        <v>0</v>
      </c>
      <c r="BA23" s="132">
        <f>Kiad!T149</f>
        <v>0</v>
      </c>
      <c r="BB23" s="132">
        <f>Kiad!U149</f>
        <v>0</v>
      </c>
      <c r="BC23" s="132">
        <f>Kiad!V149</f>
        <v>0</v>
      </c>
      <c r="BD23" s="132">
        <f>Kiad!W149</f>
        <v>0</v>
      </c>
      <c r="BE23" s="132">
        <f>Kiad!X149</f>
        <v>0</v>
      </c>
      <c r="BF23" s="132">
        <f>Kiad!Y149</f>
        <v>0</v>
      </c>
      <c r="BG23" s="132">
        <f>AI23+AQ23+AY23</f>
        <v>591486</v>
      </c>
      <c r="BH23" s="132">
        <f aca="true" t="shared" si="36" ref="BH23:BN23">AJ23+AR23+AZ23</f>
        <v>591486</v>
      </c>
      <c r="BI23" s="132">
        <f t="shared" si="36"/>
        <v>591486</v>
      </c>
      <c r="BJ23" s="132">
        <f t="shared" si="36"/>
        <v>0</v>
      </c>
      <c r="BK23" s="132">
        <f t="shared" si="36"/>
        <v>0</v>
      </c>
      <c r="BL23" s="132">
        <f t="shared" si="36"/>
        <v>0</v>
      </c>
      <c r="BM23" s="132">
        <f t="shared" si="36"/>
        <v>0</v>
      </c>
      <c r="BN23" s="132">
        <f t="shared" si="36"/>
        <v>0</v>
      </c>
      <c r="BO23" s="102">
        <f t="shared" si="2"/>
        <v>0</v>
      </c>
      <c r="BP23" s="102">
        <f t="shared" si="3"/>
        <v>0</v>
      </c>
      <c r="BQ23" s="102">
        <f t="shared" si="4"/>
        <v>0</v>
      </c>
      <c r="BR23" s="102">
        <f t="shared" si="5"/>
        <v>0</v>
      </c>
      <c r="BS23" s="102">
        <f t="shared" si="6"/>
        <v>0</v>
      </c>
      <c r="BU23" s="102">
        <f t="shared" si="7"/>
        <v>0</v>
      </c>
      <c r="BV23" s="102">
        <f t="shared" si="8"/>
        <v>0</v>
      </c>
      <c r="BW23" s="102">
        <f t="shared" si="9"/>
        <v>0</v>
      </c>
      <c r="BX23" s="102">
        <f t="shared" si="10"/>
        <v>0</v>
      </c>
      <c r="BY23" s="102">
        <f t="shared" si="11"/>
        <v>0</v>
      </c>
    </row>
    <row r="24" spans="1:77" s="10" customFormat="1" ht="15.75">
      <c r="A24" s="69" t="s">
        <v>74</v>
      </c>
      <c r="B24" s="4">
        <f>Bev!B145</f>
        <v>0</v>
      </c>
      <c r="C24" s="4">
        <f>Bev!C145</f>
        <v>0</v>
      </c>
      <c r="D24" s="4">
        <f>Bev!D145</f>
        <v>0</v>
      </c>
      <c r="E24" s="4">
        <f>Bev!E145</f>
        <v>0</v>
      </c>
      <c r="F24" s="4">
        <f>Bev!F145</f>
        <v>0</v>
      </c>
      <c r="G24" s="4">
        <f>Bev!G145</f>
        <v>0</v>
      </c>
      <c r="H24" s="4">
        <f>Bev!H145</f>
        <v>0</v>
      </c>
      <c r="I24" s="4">
        <f>Bev!I145</f>
        <v>0</v>
      </c>
      <c r="J24" s="4">
        <f>Bev!J145</f>
        <v>0</v>
      </c>
      <c r="K24" s="4">
        <f>Bev!K145</f>
        <v>0</v>
      </c>
      <c r="L24" s="4">
        <f>Bev!L145</f>
        <v>0</v>
      </c>
      <c r="M24" s="4">
        <f>Bev!M145</f>
        <v>0</v>
      </c>
      <c r="N24" s="4">
        <f>Bev!N145</f>
        <v>0</v>
      </c>
      <c r="O24" s="4">
        <f>Bev!O145</f>
        <v>0</v>
      </c>
      <c r="P24" s="4">
        <f>Bev!P145</f>
        <v>0</v>
      </c>
      <c r="Q24" s="4">
        <f>Bev!Q145</f>
        <v>0</v>
      </c>
      <c r="R24" s="4">
        <f>Bev!R145</f>
        <v>0</v>
      </c>
      <c r="S24" s="4">
        <f>Bev!S145</f>
        <v>0</v>
      </c>
      <c r="T24" s="4">
        <f>Bev!T145</f>
        <v>0</v>
      </c>
      <c r="U24" s="4">
        <f>Bev!U145</f>
        <v>0</v>
      </c>
      <c r="V24" s="4">
        <f>Bev!V145</f>
        <v>0</v>
      </c>
      <c r="W24" s="4">
        <f>Bev!W145</f>
        <v>0</v>
      </c>
      <c r="X24" s="4">
        <f>Bev!X145</f>
        <v>0</v>
      </c>
      <c r="Y24" s="4">
        <f>Bev!Y145</f>
        <v>0</v>
      </c>
      <c r="Z24" s="4">
        <f t="shared" si="35"/>
        <v>0</v>
      </c>
      <c r="AA24" s="4">
        <f t="shared" si="35"/>
        <v>0</v>
      </c>
      <c r="AB24" s="4">
        <f t="shared" si="35"/>
        <v>0</v>
      </c>
      <c r="AC24" s="4">
        <f t="shared" si="35"/>
        <v>0</v>
      </c>
      <c r="AD24" s="4">
        <f t="shared" si="35"/>
        <v>0</v>
      </c>
      <c r="AE24" s="4">
        <f t="shared" si="35"/>
        <v>0</v>
      </c>
      <c r="AF24" s="4">
        <f t="shared" si="35"/>
        <v>0</v>
      </c>
      <c r="AG24" s="4">
        <f t="shared" si="35"/>
        <v>0</v>
      </c>
      <c r="AH24" s="134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02">
        <f t="shared" si="2"/>
        <v>0</v>
      </c>
      <c r="BP24" s="102">
        <f t="shared" si="3"/>
        <v>0</v>
      </c>
      <c r="BQ24" s="102">
        <f t="shared" si="4"/>
        <v>0</v>
      </c>
      <c r="BR24" s="102">
        <f t="shared" si="5"/>
        <v>0</v>
      </c>
      <c r="BS24" s="102">
        <f t="shared" si="6"/>
        <v>0</v>
      </c>
      <c r="BU24" s="102">
        <f t="shared" si="7"/>
        <v>0</v>
      </c>
      <c r="BV24" s="102">
        <f t="shared" si="8"/>
        <v>0</v>
      </c>
      <c r="BW24" s="102">
        <f t="shared" si="9"/>
        <v>0</v>
      </c>
      <c r="BX24" s="102">
        <f t="shared" si="10"/>
        <v>0</v>
      </c>
      <c r="BY24" s="102">
        <f t="shared" si="11"/>
        <v>0</v>
      </c>
    </row>
    <row r="25" spans="1:77" s="10" customFormat="1" ht="15.75">
      <c r="A25" s="65" t="s">
        <v>2</v>
      </c>
      <c r="B25" s="13">
        <f>B21+B23+B24</f>
        <v>20318185</v>
      </c>
      <c r="C25" s="13">
        <f aca="true" t="shared" si="37" ref="C25:I25">C21+C23+C24</f>
        <v>20168185</v>
      </c>
      <c r="D25" s="13">
        <f t="shared" si="37"/>
        <v>20452347</v>
      </c>
      <c r="E25" s="13">
        <f t="shared" si="37"/>
        <v>0</v>
      </c>
      <c r="F25" s="13">
        <f t="shared" si="37"/>
        <v>0</v>
      </c>
      <c r="G25" s="13">
        <f t="shared" si="37"/>
        <v>0</v>
      </c>
      <c r="H25" s="13">
        <f t="shared" si="37"/>
        <v>0</v>
      </c>
      <c r="I25" s="13">
        <f t="shared" si="37"/>
        <v>0</v>
      </c>
      <c r="J25" s="13">
        <f>J21+J23+J24</f>
        <v>0</v>
      </c>
      <c r="K25" s="13">
        <f aca="true" t="shared" si="38" ref="K25:Q25">K21+K23+K24</f>
        <v>0</v>
      </c>
      <c r="L25" s="13">
        <f t="shared" si="38"/>
        <v>0</v>
      </c>
      <c r="M25" s="13">
        <f t="shared" si="38"/>
        <v>0</v>
      </c>
      <c r="N25" s="13">
        <f t="shared" si="38"/>
        <v>0</v>
      </c>
      <c r="O25" s="13">
        <f t="shared" si="38"/>
        <v>0</v>
      </c>
      <c r="P25" s="13">
        <f t="shared" si="38"/>
        <v>0</v>
      </c>
      <c r="Q25" s="13">
        <f t="shared" si="38"/>
        <v>0</v>
      </c>
      <c r="R25" s="13">
        <f>R21+R23+R24</f>
        <v>0</v>
      </c>
      <c r="S25" s="13">
        <f aca="true" t="shared" si="39" ref="S25:Y25">S21+S23+S24</f>
        <v>0</v>
      </c>
      <c r="T25" s="13">
        <f t="shared" si="39"/>
        <v>0</v>
      </c>
      <c r="U25" s="13">
        <f t="shared" si="39"/>
        <v>0</v>
      </c>
      <c r="V25" s="13">
        <f t="shared" si="39"/>
        <v>0</v>
      </c>
      <c r="W25" s="13">
        <f t="shared" si="39"/>
        <v>0</v>
      </c>
      <c r="X25" s="13">
        <f t="shared" si="39"/>
        <v>0</v>
      </c>
      <c r="Y25" s="13">
        <f t="shared" si="39"/>
        <v>0</v>
      </c>
      <c r="Z25" s="13">
        <f>Z21+Z23+Z24</f>
        <v>20318185</v>
      </c>
      <c r="AA25" s="13">
        <f aca="true" t="shared" si="40" ref="AA25:AG25">AA21+AA23+AA24</f>
        <v>20168185</v>
      </c>
      <c r="AB25" s="13">
        <f t="shared" si="40"/>
        <v>20452347</v>
      </c>
      <c r="AC25" s="13">
        <f t="shared" si="40"/>
        <v>0</v>
      </c>
      <c r="AD25" s="13">
        <f t="shared" si="40"/>
        <v>0</v>
      </c>
      <c r="AE25" s="13">
        <f t="shared" si="40"/>
        <v>0</v>
      </c>
      <c r="AF25" s="13">
        <f t="shared" si="40"/>
        <v>0</v>
      </c>
      <c r="AG25" s="13">
        <f t="shared" si="40"/>
        <v>0</v>
      </c>
      <c r="AH25" s="65" t="s">
        <v>3</v>
      </c>
      <c r="AI25" s="13">
        <f>AI21+AI23</f>
        <v>20286150</v>
      </c>
      <c r="AJ25" s="13">
        <f aca="true" t="shared" si="41" ref="AJ25:AP25">AJ21+AJ23</f>
        <v>20136150</v>
      </c>
      <c r="AK25" s="13">
        <f t="shared" si="41"/>
        <v>20420312</v>
      </c>
      <c r="AL25" s="13">
        <f t="shared" si="41"/>
        <v>0</v>
      </c>
      <c r="AM25" s="13">
        <f t="shared" si="41"/>
        <v>0</v>
      </c>
      <c r="AN25" s="13">
        <f t="shared" si="41"/>
        <v>0</v>
      </c>
      <c r="AO25" s="13">
        <f t="shared" si="41"/>
        <v>0</v>
      </c>
      <c r="AP25" s="13">
        <f t="shared" si="41"/>
        <v>0</v>
      </c>
      <c r="AQ25" s="13">
        <f aca="true" t="shared" si="42" ref="AQ25:BN25">AQ21+AQ23</f>
        <v>32035</v>
      </c>
      <c r="AR25" s="13">
        <f t="shared" si="42"/>
        <v>32035</v>
      </c>
      <c r="AS25" s="13">
        <f t="shared" si="42"/>
        <v>32035</v>
      </c>
      <c r="AT25" s="13">
        <f t="shared" si="42"/>
        <v>0</v>
      </c>
      <c r="AU25" s="13">
        <f t="shared" si="42"/>
        <v>0</v>
      </c>
      <c r="AV25" s="13">
        <f t="shared" si="42"/>
        <v>0</v>
      </c>
      <c r="AW25" s="13">
        <f t="shared" si="42"/>
        <v>0</v>
      </c>
      <c r="AX25" s="13">
        <f t="shared" si="42"/>
        <v>0</v>
      </c>
      <c r="AY25" s="13">
        <f t="shared" si="42"/>
        <v>0</v>
      </c>
      <c r="AZ25" s="13">
        <f t="shared" si="42"/>
        <v>0</v>
      </c>
      <c r="BA25" s="13">
        <f t="shared" si="42"/>
        <v>0</v>
      </c>
      <c r="BB25" s="13">
        <f t="shared" si="42"/>
        <v>0</v>
      </c>
      <c r="BC25" s="13">
        <f t="shared" si="42"/>
        <v>0</v>
      </c>
      <c r="BD25" s="13">
        <f t="shared" si="42"/>
        <v>0</v>
      </c>
      <c r="BE25" s="13">
        <f t="shared" si="42"/>
        <v>0</v>
      </c>
      <c r="BF25" s="13">
        <f t="shared" si="42"/>
        <v>0</v>
      </c>
      <c r="BG25" s="13">
        <f t="shared" si="42"/>
        <v>20318185</v>
      </c>
      <c r="BH25" s="13">
        <f t="shared" si="42"/>
        <v>20168185</v>
      </c>
      <c r="BI25" s="13">
        <f t="shared" si="42"/>
        <v>20452347</v>
      </c>
      <c r="BJ25" s="13">
        <f t="shared" si="42"/>
        <v>0</v>
      </c>
      <c r="BK25" s="13">
        <f t="shared" si="42"/>
        <v>0</v>
      </c>
      <c r="BL25" s="13">
        <f t="shared" si="42"/>
        <v>0</v>
      </c>
      <c r="BM25" s="13">
        <f t="shared" si="42"/>
        <v>0</v>
      </c>
      <c r="BN25" s="13">
        <f t="shared" si="42"/>
        <v>0</v>
      </c>
      <c r="BO25" s="102">
        <f t="shared" si="2"/>
        <v>284162</v>
      </c>
      <c r="BP25" s="102">
        <f t="shared" si="3"/>
        <v>0</v>
      </c>
      <c r="BQ25" s="102">
        <f t="shared" si="4"/>
        <v>0</v>
      </c>
      <c r="BR25" s="102">
        <f t="shared" si="5"/>
        <v>284162</v>
      </c>
      <c r="BS25" s="102">
        <f t="shared" si="6"/>
        <v>0</v>
      </c>
      <c r="BU25" s="102">
        <f t="shared" si="7"/>
        <v>284162</v>
      </c>
      <c r="BV25" s="102">
        <f t="shared" si="8"/>
        <v>0</v>
      </c>
      <c r="BW25" s="102">
        <f t="shared" si="9"/>
        <v>0</v>
      </c>
      <c r="BX25" s="102">
        <f t="shared" si="10"/>
        <v>284162</v>
      </c>
      <c r="BY25" s="102">
        <f t="shared" si="11"/>
        <v>0</v>
      </c>
    </row>
    <row r="26" spans="60:66" ht="15">
      <c r="BH26" s="82" t="s">
        <v>106</v>
      </c>
      <c r="BI26" s="82" t="s">
        <v>106</v>
      </c>
      <c r="BJ26" s="82" t="s">
        <v>106</v>
      </c>
      <c r="BK26" s="82" t="s">
        <v>106</v>
      </c>
      <c r="BL26" s="82" t="s">
        <v>106</v>
      </c>
      <c r="BM26" s="82" t="s">
        <v>106</v>
      </c>
      <c r="BN26" s="82" t="s">
        <v>106</v>
      </c>
    </row>
    <row r="27" ht="15" hidden="1">
      <c r="BG27" s="34">
        <f>Z25-BG25</f>
        <v>0</v>
      </c>
    </row>
  </sheetData>
  <sheetProtection/>
  <mergeCells count="78">
    <mergeCell ref="AH14:BI14"/>
    <mergeCell ref="AH20:BI20"/>
    <mergeCell ref="BN23:BN24"/>
    <mergeCell ref="BD23:BD24"/>
    <mergeCell ref="BE23:BE24"/>
    <mergeCell ref="BF23:BF24"/>
    <mergeCell ref="BG23:BG24"/>
    <mergeCell ref="BH23:BH24"/>
    <mergeCell ref="BB23:BB24"/>
    <mergeCell ref="BC23:BC24"/>
    <mergeCell ref="BJ23:BJ24"/>
    <mergeCell ref="BK23:BK24"/>
    <mergeCell ref="BL23:BL24"/>
    <mergeCell ref="BM23:BM24"/>
    <mergeCell ref="AS23:AS24"/>
    <mergeCell ref="AW23:AW24"/>
    <mergeCell ref="AT23:AT24"/>
    <mergeCell ref="AU23:AU24"/>
    <mergeCell ref="AV23:AV24"/>
    <mergeCell ref="BI23:BI24"/>
    <mergeCell ref="AX23:AX24"/>
    <mergeCell ref="AY23:AY24"/>
    <mergeCell ref="AZ23:AZ24"/>
    <mergeCell ref="BA23:BA24"/>
    <mergeCell ref="A1:BN1"/>
    <mergeCell ref="A13:AH13"/>
    <mergeCell ref="T10:T11"/>
    <mergeCell ref="U10:U11"/>
    <mergeCell ref="V10:V11"/>
    <mergeCell ref="AH23:AH24"/>
    <mergeCell ref="AI23:AI24"/>
    <mergeCell ref="AJ23:AJ24"/>
    <mergeCell ref="AK23:AK24"/>
    <mergeCell ref="AL23:AL24"/>
    <mergeCell ref="A19:AH19"/>
    <mergeCell ref="A22:AH22"/>
    <mergeCell ref="AM23:AM24"/>
    <mergeCell ref="AN23:AN24"/>
    <mergeCell ref="AO23:AO24"/>
    <mergeCell ref="AP23:AP24"/>
    <mergeCell ref="AQ23:AQ24"/>
    <mergeCell ref="AR23:AR24"/>
    <mergeCell ref="A4:A5"/>
    <mergeCell ref="B10:B11"/>
    <mergeCell ref="J10:J11"/>
    <mergeCell ref="R10:R11"/>
    <mergeCell ref="A6:AG6"/>
    <mergeCell ref="Y10:Y11"/>
    <mergeCell ref="AA10:AA11"/>
    <mergeCell ref="AF10:AF11"/>
    <mergeCell ref="G10:G11"/>
    <mergeCell ref="L10:L11"/>
    <mergeCell ref="F10:F11"/>
    <mergeCell ref="Q10:Q11"/>
    <mergeCell ref="Z10:Z11"/>
    <mergeCell ref="I10:I11"/>
    <mergeCell ref="N10:N11"/>
    <mergeCell ref="H10:H11"/>
    <mergeCell ref="W10:W11"/>
    <mergeCell ref="M10:M11"/>
    <mergeCell ref="AH4:AH5"/>
    <mergeCell ref="X10:X11"/>
    <mergeCell ref="AG10:AG11"/>
    <mergeCell ref="AC10:AC11"/>
    <mergeCell ref="O10:O11"/>
    <mergeCell ref="AD10:AD11"/>
    <mergeCell ref="AB10:AB11"/>
    <mergeCell ref="AH6:BI6"/>
    <mergeCell ref="A14:AG14"/>
    <mergeCell ref="A20:AG20"/>
    <mergeCell ref="A10:A11"/>
    <mergeCell ref="P10:P11"/>
    <mergeCell ref="AE10:AE11"/>
    <mergeCell ref="C10:C11"/>
    <mergeCell ref="K10:K11"/>
    <mergeCell ref="S10:S11"/>
    <mergeCell ref="D10:D11"/>
    <mergeCell ref="E10:E11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83" r:id="rId1"/>
  <headerFooter>
    <oddHeader>&amp;R&amp;"Arial,Normál"&amp;10 1. melléklet a 8/2020.(VIII.25.) önkormányzati rendelethez
"&amp;"Arial,Dőlt"1. melléklet a 3/2020.(III.16.) önkormányzati rendelethez&amp;"Arial,Normál"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14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8.57421875" style="1" customWidth="1"/>
    <col min="2" max="3" width="14.28125" style="1" hidden="1" customWidth="1"/>
    <col min="4" max="4" width="14.28125" style="1" customWidth="1"/>
    <col min="5" max="11" width="14.28125" style="1" hidden="1" customWidth="1"/>
    <col min="12" max="12" width="14.28125" style="1" customWidth="1"/>
    <col min="13" max="19" width="14.28125" style="1" hidden="1" customWidth="1"/>
    <col min="20" max="20" width="14.28125" style="1" customWidth="1"/>
    <col min="21" max="27" width="14.28125" style="1" hidden="1" customWidth="1"/>
    <col min="28" max="28" width="14.28125" style="1" customWidth="1"/>
    <col min="29" max="33" width="14.28125" style="1" hidden="1" customWidth="1"/>
    <col min="34" max="38" width="9.140625" style="1" hidden="1" customWidth="1"/>
    <col min="39" max="16384" width="9.140625" style="1" customWidth="1"/>
  </cols>
  <sheetData>
    <row r="1" spans="1:33" ht="15.75" customHeight="1">
      <c r="A1" s="137" t="s">
        <v>403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15.75">
      <c r="A2" s="122" t="s">
        <v>154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2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Z3" s="90"/>
      <c r="AA3" s="90"/>
      <c r="AB3" s="90"/>
      <c r="AC3" s="90"/>
      <c r="AD3" s="90"/>
      <c r="AE3" s="90"/>
      <c r="AF3" s="90"/>
    </row>
    <row r="4" spans="2:33" ht="15.75" hidden="1">
      <c r="B4" s="84" t="s">
        <v>107</v>
      </c>
      <c r="C4" s="111" t="s">
        <v>432</v>
      </c>
      <c r="D4" s="111" t="s">
        <v>441</v>
      </c>
      <c r="E4" s="84" t="s">
        <v>111</v>
      </c>
      <c r="F4" s="84" t="s">
        <v>112</v>
      </c>
      <c r="G4" s="84" t="s">
        <v>113</v>
      </c>
      <c r="H4" s="84" t="s">
        <v>114</v>
      </c>
      <c r="I4" s="84" t="s">
        <v>110</v>
      </c>
      <c r="J4" s="84" t="s">
        <v>107</v>
      </c>
      <c r="K4" s="111" t="s">
        <v>432</v>
      </c>
      <c r="L4" s="111" t="s">
        <v>441</v>
      </c>
      <c r="M4" s="84" t="s">
        <v>111</v>
      </c>
      <c r="N4" s="84" t="s">
        <v>112</v>
      </c>
      <c r="O4" s="84" t="s">
        <v>113</v>
      </c>
      <c r="P4" s="84" t="s">
        <v>114</v>
      </c>
      <c r="Q4" s="84" t="s">
        <v>110</v>
      </c>
      <c r="R4" s="84" t="s">
        <v>107</v>
      </c>
      <c r="S4" s="111" t="s">
        <v>432</v>
      </c>
      <c r="T4" s="111" t="s">
        <v>441</v>
      </c>
      <c r="U4" s="84" t="s">
        <v>111</v>
      </c>
      <c r="V4" s="84" t="s">
        <v>112</v>
      </c>
      <c r="W4" s="84" t="s">
        <v>113</v>
      </c>
      <c r="X4" s="84" t="s">
        <v>114</v>
      </c>
      <c r="Y4" s="84" t="s">
        <v>110</v>
      </c>
      <c r="Z4" s="84" t="s">
        <v>107</v>
      </c>
      <c r="AA4" s="111" t="s">
        <v>432</v>
      </c>
      <c r="AB4" s="111" t="s">
        <v>441</v>
      </c>
      <c r="AC4" s="84" t="s">
        <v>111</v>
      </c>
      <c r="AD4" s="84" t="s">
        <v>112</v>
      </c>
      <c r="AE4" s="84" t="s">
        <v>113</v>
      </c>
      <c r="AF4" s="84" t="s">
        <v>114</v>
      </c>
      <c r="AG4" s="84" t="s">
        <v>110</v>
      </c>
    </row>
    <row r="5" spans="1:33" s="2" customFormat="1" ht="15.75">
      <c r="A5" s="135" t="s">
        <v>4</v>
      </c>
      <c r="B5" s="64" t="s">
        <v>71</v>
      </c>
      <c r="C5" s="64" t="s">
        <v>71</v>
      </c>
      <c r="D5" s="64" t="s">
        <v>71</v>
      </c>
      <c r="E5" s="64" t="s">
        <v>71</v>
      </c>
      <c r="F5" s="64" t="s">
        <v>71</v>
      </c>
      <c r="G5" s="64" t="s">
        <v>71</v>
      </c>
      <c r="H5" s="64" t="s">
        <v>71</v>
      </c>
      <c r="I5" s="64" t="s">
        <v>71</v>
      </c>
      <c r="J5" s="64" t="s">
        <v>72</v>
      </c>
      <c r="K5" s="64" t="s">
        <v>72</v>
      </c>
      <c r="L5" s="64" t="s">
        <v>72</v>
      </c>
      <c r="M5" s="64" t="s">
        <v>72</v>
      </c>
      <c r="N5" s="64" t="s">
        <v>72</v>
      </c>
      <c r="O5" s="64" t="s">
        <v>72</v>
      </c>
      <c r="P5" s="64" t="s">
        <v>72</v>
      </c>
      <c r="Q5" s="64" t="s">
        <v>72</v>
      </c>
      <c r="R5" s="64" t="s">
        <v>95</v>
      </c>
      <c r="S5" s="64" t="s">
        <v>95</v>
      </c>
      <c r="T5" s="64" t="s">
        <v>95</v>
      </c>
      <c r="U5" s="64" t="s">
        <v>95</v>
      </c>
      <c r="V5" s="64" t="s">
        <v>95</v>
      </c>
      <c r="W5" s="64" t="s">
        <v>95</v>
      </c>
      <c r="X5" s="64" t="s">
        <v>95</v>
      </c>
      <c r="Y5" s="64" t="s">
        <v>95</v>
      </c>
      <c r="Z5" s="3" t="s">
        <v>1</v>
      </c>
      <c r="AA5" s="3" t="s">
        <v>1</v>
      </c>
      <c r="AB5" s="3" t="s">
        <v>1</v>
      </c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s="2" customFormat="1" ht="15.75">
      <c r="A6" s="136"/>
      <c r="B6" s="33" t="s">
        <v>108</v>
      </c>
      <c r="C6" s="33" t="s">
        <v>108</v>
      </c>
      <c r="D6" s="33" t="s">
        <v>108</v>
      </c>
      <c r="E6" s="33" t="s">
        <v>108</v>
      </c>
      <c r="F6" s="33" t="s">
        <v>108</v>
      </c>
      <c r="G6" s="33" t="s">
        <v>108</v>
      </c>
      <c r="H6" s="33" t="s">
        <v>108</v>
      </c>
      <c r="I6" s="33" t="s">
        <v>108</v>
      </c>
      <c r="J6" s="33" t="s">
        <v>108</v>
      </c>
      <c r="K6" s="33" t="s">
        <v>108</v>
      </c>
      <c r="L6" s="33" t="s">
        <v>108</v>
      </c>
      <c r="M6" s="33" t="s">
        <v>108</v>
      </c>
      <c r="N6" s="33" t="s">
        <v>108</v>
      </c>
      <c r="O6" s="33" t="s">
        <v>108</v>
      </c>
      <c r="P6" s="33" t="s">
        <v>108</v>
      </c>
      <c r="Q6" s="33" t="s">
        <v>108</v>
      </c>
      <c r="R6" s="33" t="s">
        <v>108</v>
      </c>
      <c r="S6" s="33" t="s">
        <v>108</v>
      </c>
      <c r="T6" s="33" t="s">
        <v>108</v>
      </c>
      <c r="U6" s="33" t="s">
        <v>108</v>
      </c>
      <c r="V6" s="33" t="s">
        <v>108</v>
      </c>
      <c r="W6" s="33" t="s">
        <v>108</v>
      </c>
      <c r="X6" s="33" t="s">
        <v>108</v>
      </c>
      <c r="Y6" s="33" t="s">
        <v>108</v>
      </c>
      <c r="Z6" s="33" t="s">
        <v>108</v>
      </c>
      <c r="AA6" s="33" t="s">
        <v>108</v>
      </c>
      <c r="AB6" s="33" t="s">
        <v>108</v>
      </c>
      <c r="AC6" s="33" t="s">
        <v>108</v>
      </c>
      <c r="AD6" s="33" t="s">
        <v>108</v>
      </c>
      <c r="AE6" s="33" t="s">
        <v>108</v>
      </c>
      <c r="AF6" s="33" t="s">
        <v>108</v>
      </c>
      <c r="AG6" s="33" t="s">
        <v>108</v>
      </c>
    </row>
    <row r="7" spans="1:38" s="2" customFormat="1" ht="31.5">
      <c r="A7" s="6" t="s">
        <v>155</v>
      </c>
      <c r="B7" s="4">
        <v>11710354</v>
      </c>
      <c r="C7" s="4">
        <v>11710354</v>
      </c>
      <c r="D7" s="4">
        <v>11710354</v>
      </c>
      <c r="E7" s="4"/>
      <c r="F7" s="4"/>
      <c r="G7" s="4"/>
      <c r="H7" s="4"/>
      <c r="I7" s="4"/>
      <c r="J7" s="4">
        <v>0</v>
      </c>
      <c r="K7" s="4">
        <v>0</v>
      </c>
      <c r="L7" s="4">
        <v>0</v>
      </c>
      <c r="M7" s="4"/>
      <c r="N7" s="4"/>
      <c r="O7" s="4"/>
      <c r="P7" s="4"/>
      <c r="Q7" s="4"/>
      <c r="R7" s="4">
        <v>0</v>
      </c>
      <c r="S7" s="4">
        <v>0</v>
      </c>
      <c r="T7" s="4">
        <v>0</v>
      </c>
      <c r="U7" s="4"/>
      <c r="V7" s="4"/>
      <c r="W7" s="4"/>
      <c r="X7" s="4"/>
      <c r="Y7" s="4"/>
      <c r="Z7" s="4">
        <f aca="true" t="shared" si="0" ref="Z7:Z33">B7+J7+R7</f>
        <v>11710354</v>
      </c>
      <c r="AA7" s="4">
        <f aca="true" t="shared" si="1" ref="AA7:AG29">C7+K7+S7</f>
        <v>11710354</v>
      </c>
      <c r="AB7" s="4">
        <f t="shared" si="1"/>
        <v>11710354</v>
      </c>
      <c r="AC7" s="4">
        <f t="shared" si="1"/>
        <v>0</v>
      </c>
      <c r="AD7" s="4">
        <f t="shared" si="1"/>
        <v>0</v>
      </c>
      <c r="AE7" s="4">
        <f t="shared" si="1"/>
        <v>0</v>
      </c>
      <c r="AF7" s="4">
        <f t="shared" si="1"/>
        <v>0</v>
      </c>
      <c r="AG7" s="4">
        <f t="shared" si="1"/>
        <v>0</v>
      </c>
      <c r="AH7" s="101">
        <f>D7-C7</f>
        <v>0</v>
      </c>
      <c r="AI7" s="101">
        <f>L7-K7</f>
        <v>0</v>
      </c>
      <c r="AJ7" s="101">
        <f>T7-S7</f>
        <v>0</v>
      </c>
      <c r="AK7" s="101">
        <f>AB7-AA7</f>
        <v>0</v>
      </c>
      <c r="AL7" s="101">
        <f>AK7-AH7-AI7-AJ7</f>
        <v>0</v>
      </c>
    </row>
    <row r="8" spans="1:38" s="2" customFormat="1" ht="31.5" hidden="1">
      <c r="A8" s="6" t="s">
        <v>156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>
        <f t="shared" si="0"/>
        <v>0</v>
      </c>
      <c r="AA8" s="4">
        <f t="shared" si="1"/>
        <v>0</v>
      </c>
      <c r="AB8" s="4">
        <f t="shared" si="1"/>
        <v>0</v>
      </c>
      <c r="AC8" s="4">
        <f t="shared" si="1"/>
        <v>0</v>
      </c>
      <c r="AD8" s="4">
        <f t="shared" si="1"/>
        <v>0</v>
      </c>
      <c r="AE8" s="4">
        <f t="shared" si="1"/>
        <v>0</v>
      </c>
      <c r="AF8" s="4">
        <f t="shared" si="1"/>
        <v>0</v>
      </c>
      <c r="AG8" s="4">
        <f t="shared" si="1"/>
        <v>0</v>
      </c>
      <c r="AH8" s="101">
        <f>C8-B8</f>
        <v>0</v>
      </c>
      <c r="AI8" s="101">
        <f>K8-J8</f>
        <v>0</v>
      </c>
      <c r="AJ8" s="101">
        <f>S8-R8</f>
        <v>0</v>
      </c>
      <c r="AK8" s="101">
        <f>AA8-Z8</f>
        <v>0</v>
      </c>
      <c r="AL8" s="101">
        <f>AK8-AH8-AI8-AJ8</f>
        <v>0</v>
      </c>
    </row>
    <row r="9" spans="1:38" s="2" customFormat="1" ht="47.25">
      <c r="A9" s="6" t="s">
        <v>157</v>
      </c>
      <c r="B9" s="4">
        <v>1276800</v>
      </c>
      <c r="C9" s="4">
        <v>1276800</v>
      </c>
      <c r="D9" s="4">
        <v>1278800</v>
      </c>
      <c r="E9" s="4"/>
      <c r="F9" s="4"/>
      <c r="G9" s="4"/>
      <c r="H9" s="4"/>
      <c r="I9" s="4"/>
      <c r="J9" s="4">
        <v>0</v>
      </c>
      <c r="K9" s="4">
        <v>0</v>
      </c>
      <c r="L9" s="4">
        <v>0</v>
      </c>
      <c r="M9" s="4"/>
      <c r="N9" s="4"/>
      <c r="O9" s="4"/>
      <c r="P9" s="4"/>
      <c r="Q9" s="4"/>
      <c r="R9" s="4">
        <v>0</v>
      </c>
      <c r="S9" s="4">
        <v>0</v>
      </c>
      <c r="T9" s="4">
        <v>0</v>
      </c>
      <c r="U9" s="4"/>
      <c r="V9" s="4"/>
      <c r="W9" s="4"/>
      <c r="X9" s="4"/>
      <c r="Y9" s="4"/>
      <c r="Z9" s="4">
        <f t="shared" si="0"/>
        <v>1276800</v>
      </c>
      <c r="AA9" s="4">
        <f t="shared" si="1"/>
        <v>1276800</v>
      </c>
      <c r="AB9" s="4">
        <f t="shared" si="1"/>
        <v>1278800</v>
      </c>
      <c r="AC9" s="4">
        <f t="shared" si="1"/>
        <v>0</v>
      </c>
      <c r="AD9" s="4">
        <f t="shared" si="1"/>
        <v>0</v>
      </c>
      <c r="AE9" s="4">
        <f t="shared" si="1"/>
        <v>0</v>
      </c>
      <c r="AF9" s="4">
        <f t="shared" si="1"/>
        <v>0</v>
      </c>
      <c r="AG9" s="4">
        <f t="shared" si="1"/>
        <v>0</v>
      </c>
      <c r="AH9" s="101">
        <f aca="true" t="shared" si="2" ref="AH9:AH72">D9-C9</f>
        <v>2000</v>
      </c>
      <c r="AI9" s="101">
        <f aca="true" t="shared" si="3" ref="AI9:AI72">L9-K9</f>
        <v>0</v>
      </c>
      <c r="AJ9" s="101">
        <f aca="true" t="shared" si="4" ref="AJ9:AJ72">T9-S9</f>
        <v>0</v>
      </c>
      <c r="AK9" s="101">
        <f aca="true" t="shared" si="5" ref="AK9:AK72">AB9-AA9</f>
        <v>2000</v>
      </c>
      <c r="AL9" s="101">
        <f aca="true" t="shared" si="6" ref="AL9:AL72">AK9-AH9-AI9-AJ9</f>
        <v>0</v>
      </c>
    </row>
    <row r="10" spans="1:38" s="2" customFormat="1" ht="31.5">
      <c r="A10" s="6" t="s">
        <v>158</v>
      </c>
      <c r="B10" s="4">
        <v>1800000</v>
      </c>
      <c r="C10" s="4">
        <v>1800000</v>
      </c>
      <c r="D10" s="4">
        <v>2000000</v>
      </c>
      <c r="E10" s="4"/>
      <c r="F10" s="4"/>
      <c r="G10" s="4"/>
      <c r="H10" s="4"/>
      <c r="I10" s="4"/>
      <c r="J10" s="4">
        <v>0</v>
      </c>
      <c r="K10" s="4">
        <v>0</v>
      </c>
      <c r="L10" s="4">
        <v>0</v>
      </c>
      <c r="M10" s="4"/>
      <c r="N10" s="4"/>
      <c r="O10" s="4"/>
      <c r="P10" s="4"/>
      <c r="Q10" s="4"/>
      <c r="R10" s="4">
        <v>0</v>
      </c>
      <c r="S10" s="4">
        <v>0</v>
      </c>
      <c r="T10" s="4">
        <v>0</v>
      </c>
      <c r="U10" s="4"/>
      <c r="V10" s="4"/>
      <c r="W10" s="4"/>
      <c r="X10" s="4"/>
      <c r="Y10" s="4"/>
      <c r="Z10" s="4">
        <f t="shared" si="0"/>
        <v>1800000</v>
      </c>
      <c r="AA10" s="4">
        <f t="shared" si="1"/>
        <v>1800000</v>
      </c>
      <c r="AB10" s="4">
        <f t="shared" si="1"/>
        <v>2000000</v>
      </c>
      <c r="AC10" s="4">
        <f t="shared" si="1"/>
        <v>0</v>
      </c>
      <c r="AD10" s="4">
        <f t="shared" si="1"/>
        <v>0</v>
      </c>
      <c r="AE10" s="4">
        <f t="shared" si="1"/>
        <v>0</v>
      </c>
      <c r="AF10" s="4">
        <f t="shared" si="1"/>
        <v>0</v>
      </c>
      <c r="AG10" s="4">
        <f t="shared" si="1"/>
        <v>0</v>
      </c>
      <c r="AH10" s="101">
        <f t="shared" si="2"/>
        <v>200000</v>
      </c>
      <c r="AI10" s="101">
        <f t="shared" si="3"/>
        <v>0</v>
      </c>
      <c r="AJ10" s="101">
        <f t="shared" si="4"/>
        <v>0</v>
      </c>
      <c r="AK10" s="101">
        <f t="shared" si="5"/>
        <v>200000</v>
      </c>
      <c r="AL10" s="101">
        <f t="shared" si="6"/>
        <v>0</v>
      </c>
    </row>
    <row r="11" spans="1:38" s="2" customFormat="1" ht="31.5" hidden="1">
      <c r="A11" s="6" t="s">
        <v>159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0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101">
        <f t="shared" si="2"/>
        <v>0</v>
      </c>
      <c r="AI11" s="101">
        <f t="shared" si="3"/>
        <v>0</v>
      </c>
      <c r="AJ11" s="101">
        <f t="shared" si="4"/>
        <v>0</v>
      </c>
      <c r="AK11" s="101">
        <f t="shared" si="5"/>
        <v>0</v>
      </c>
      <c r="AL11" s="101">
        <f t="shared" si="6"/>
        <v>0</v>
      </c>
    </row>
    <row r="12" spans="1:38" s="2" customFormat="1" ht="15.75" hidden="1">
      <c r="A12" s="6" t="s">
        <v>160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0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4">
        <f t="shared" si="1"/>
        <v>0</v>
      </c>
      <c r="AF12" s="4">
        <f t="shared" si="1"/>
        <v>0</v>
      </c>
      <c r="AG12" s="4">
        <f t="shared" si="1"/>
        <v>0</v>
      </c>
      <c r="AH12" s="101">
        <f t="shared" si="2"/>
        <v>0</v>
      </c>
      <c r="AI12" s="101">
        <f t="shared" si="3"/>
        <v>0</v>
      </c>
      <c r="AJ12" s="101">
        <f t="shared" si="4"/>
        <v>0</v>
      </c>
      <c r="AK12" s="101">
        <f t="shared" si="5"/>
        <v>0</v>
      </c>
      <c r="AL12" s="101">
        <f t="shared" si="6"/>
        <v>0</v>
      </c>
    </row>
    <row r="13" spans="1:38" s="2" customFormat="1" ht="15.75" hidden="1">
      <c r="A13" s="6" t="s">
        <v>161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0"/>
        <v>0</v>
      </c>
      <c r="AA13" s="4">
        <f t="shared" si="1"/>
        <v>0</v>
      </c>
      <c r="AB13" s="4">
        <f t="shared" si="1"/>
        <v>0</v>
      </c>
      <c r="AC13" s="4">
        <f t="shared" si="1"/>
        <v>0</v>
      </c>
      <c r="AD13" s="4">
        <f t="shared" si="1"/>
        <v>0</v>
      </c>
      <c r="AE13" s="4">
        <f t="shared" si="1"/>
        <v>0</v>
      </c>
      <c r="AF13" s="4">
        <f t="shared" si="1"/>
        <v>0</v>
      </c>
      <c r="AG13" s="4">
        <f t="shared" si="1"/>
        <v>0</v>
      </c>
      <c r="AH13" s="101">
        <f t="shared" si="2"/>
        <v>0</v>
      </c>
      <c r="AI13" s="101">
        <f t="shared" si="3"/>
        <v>0</v>
      </c>
      <c r="AJ13" s="101">
        <f t="shared" si="4"/>
        <v>0</v>
      </c>
      <c r="AK13" s="101">
        <f t="shared" si="5"/>
        <v>0</v>
      </c>
      <c r="AL13" s="101">
        <f t="shared" si="6"/>
        <v>0</v>
      </c>
    </row>
    <row r="14" spans="1:38" s="2" customFormat="1" ht="31.5" hidden="1">
      <c r="A14" s="6" t="s">
        <v>162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0"/>
        <v>0</v>
      </c>
      <c r="AA14" s="4">
        <f t="shared" si="1"/>
        <v>0</v>
      </c>
      <c r="AB14" s="4">
        <f t="shared" si="1"/>
        <v>0</v>
      </c>
      <c r="AC14" s="4">
        <f t="shared" si="1"/>
        <v>0</v>
      </c>
      <c r="AD14" s="4">
        <f t="shared" si="1"/>
        <v>0</v>
      </c>
      <c r="AE14" s="4">
        <f t="shared" si="1"/>
        <v>0</v>
      </c>
      <c r="AF14" s="4">
        <f t="shared" si="1"/>
        <v>0</v>
      </c>
      <c r="AG14" s="4">
        <f t="shared" si="1"/>
        <v>0</v>
      </c>
      <c r="AH14" s="101">
        <f t="shared" si="2"/>
        <v>0</v>
      </c>
      <c r="AI14" s="101">
        <f t="shared" si="3"/>
        <v>0</v>
      </c>
      <c r="AJ14" s="101">
        <f t="shared" si="4"/>
        <v>0</v>
      </c>
      <c r="AK14" s="101">
        <f t="shared" si="5"/>
        <v>0</v>
      </c>
      <c r="AL14" s="101">
        <f t="shared" si="6"/>
        <v>0</v>
      </c>
    </row>
    <row r="15" spans="1:38" s="2" customFormat="1" ht="31.5" hidden="1">
      <c r="A15" s="6" t="s">
        <v>163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0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101">
        <f t="shared" si="2"/>
        <v>0</v>
      </c>
      <c r="AI15" s="101">
        <f t="shared" si="3"/>
        <v>0</v>
      </c>
      <c r="AJ15" s="101">
        <f t="shared" si="4"/>
        <v>0</v>
      </c>
      <c r="AK15" s="101">
        <f t="shared" si="5"/>
        <v>0</v>
      </c>
      <c r="AL15" s="101">
        <f t="shared" si="6"/>
        <v>0</v>
      </c>
    </row>
    <row r="16" spans="1:38" s="2" customFormat="1" ht="31.5" hidden="1">
      <c r="A16" s="6" t="s">
        <v>164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 t="shared" si="0"/>
        <v>0</v>
      </c>
      <c r="AA16" s="4">
        <f t="shared" si="1"/>
        <v>0</v>
      </c>
      <c r="AB16" s="4">
        <f t="shared" si="1"/>
        <v>0</v>
      </c>
      <c r="AC16" s="4">
        <f t="shared" si="1"/>
        <v>0</v>
      </c>
      <c r="AD16" s="4">
        <f t="shared" si="1"/>
        <v>0</v>
      </c>
      <c r="AE16" s="4">
        <f t="shared" si="1"/>
        <v>0</v>
      </c>
      <c r="AF16" s="4">
        <f t="shared" si="1"/>
        <v>0</v>
      </c>
      <c r="AG16" s="4">
        <f t="shared" si="1"/>
        <v>0</v>
      </c>
      <c r="AH16" s="101">
        <f t="shared" si="2"/>
        <v>0</v>
      </c>
      <c r="AI16" s="101">
        <f t="shared" si="3"/>
        <v>0</v>
      </c>
      <c r="AJ16" s="101">
        <f t="shared" si="4"/>
        <v>0</v>
      </c>
      <c r="AK16" s="101">
        <f t="shared" si="5"/>
        <v>0</v>
      </c>
      <c r="AL16" s="101">
        <f t="shared" si="6"/>
        <v>0</v>
      </c>
    </row>
    <row r="17" spans="1:38" s="2" customFormat="1" ht="31.5" hidden="1">
      <c r="A17" s="6" t="s">
        <v>165</v>
      </c>
      <c r="B17" s="4">
        <f>B18+B19+B20+B21+B22+B23+B24+B25+B26+B27</f>
        <v>0</v>
      </c>
      <c r="C17" s="4">
        <f>C18+C19+C20+C21+C22+C23+C24+C25+C26+C27</f>
        <v>0</v>
      </c>
      <c r="D17" s="4">
        <f>D18+D19+D20+D21+D22+D23+D24+D25+D26+D27</f>
        <v>0</v>
      </c>
      <c r="E17" s="4">
        <f aca="true" t="shared" si="7" ref="E17:Y17">E18+E19+E20+E21+E22+E23+E24+E25+E26+E27</f>
        <v>0</v>
      </c>
      <c r="F17" s="4">
        <f t="shared" si="7"/>
        <v>0</v>
      </c>
      <c r="G17" s="4">
        <f t="shared" si="7"/>
        <v>0</v>
      </c>
      <c r="H17" s="4">
        <f t="shared" si="7"/>
        <v>0</v>
      </c>
      <c r="I17" s="4">
        <f t="shared" si="7"/>
        <v>0</v>
      </c>
      <c r="J17" s="4">
        <f t="shared" si="7"/>
        <v>0</v>
      </c>
      <c r="K17" s="4">
        <f>K18+K19+K20+K21+K22+K23+K24+K25+K26+K27</f>
        <v>0</v>
      </c>
      <c r="L17" s="4">
        <f>L18+L19+L20+L21+L22+L23+L24+L25+L26+L27</f>
        <v>0</v>
      </c>
      <c r="M17" s="4">
        <f t="shared" si="7"/>
        <v>0</v>
      </c>
      <c r="N17" s="4">
        <f t="shared" si="7"/>
        <v>0</v>
      </c>
      <c r="O17" s="4">
        <f t="shared" si="7"/>
        <v>0</v>
      </c>
      <c r="P17" s="4">
        <f t="shared" si="7"/>
        <v>0</v>
      </c>
      <c r="Q17" s="4">
        <f t="shared" si="7"/>
        <v>0</v>
      </c>
      <c r="R17" s="4">
        <f t="shared" si="7"/>
        <v>0</v>
      </c>
      <c r="S17" s="4">
        <f>S18+S19+S20+S21+S22+S23+S24+S25+S26+S27</f>
        <v>0</v>
      </c>
      <c r="T17" s="4">
        <f>T18+T19+T20+T21+T22+T23+T24+T25+T26+T27</f>
        <v>0</v>
      </c>
      <c r="U17" s="4">
        <f t="shared" si="7"/>
        <v>0</v>
      </c>
      <c r="V17" s="4">
        <f t="shared" si="7"/>
        <v>0</v>
      </c>
      <c r="W17" s="4">
        <f t="shared" si="7"/>
        <v>0</v>
      </c>
      <c r="X17" s="4">
        <f t="shared" si="7"/>
        <v>0</v>
      </c>
      <c r="Y17" s="4">
        <f t="shared" si="7"/>
        <v>0</v>
      </c>
      <c r="Z17" s="4">
        <f t="shared" si="0"/>
        <v>0</v>
      </c>
      <c r="AA17" s="4">
        <f t="shared" si="1"/>
        <v>0</v>
      </c>
      <c r="AB17" s="4">
        <f t="shared" si="1"/>
        <v>0</v>
      </c>
      <c r="AC17" s="4">
        <f t="shared" si="1"/>
        <v>0</v>
      </c>
      <c r="AD17" s="4">
        <f t="shared" si="1"/>
        <v>0</v>
      </c>
      <c r="AE17" s="4">
        <f t="shared" si="1"/>
        <v>0</v>
      </c>
      <c r="AF17" s="4">
        <f t="shared" si="1"/>
        <v>0</v>
      </c>
      <c r="AG17" s="4">
        <f t="shared" si="1"/>
        <v>0</v>
      </c>
      <c r="AH17" s="101">
        <f t="shared" si="2"/>
        <v>0</v>
      </c>
      <c r="AI17" s="101">
        <f t="shared" si="3"/>
        <v>0</v>
      </c>
      <c r="AJ17" s="101">
        <f t="shared" si="4"/>
        <v>0</v>
      </c>
      <c r="AK17" s="101">
        <f t="shared" si="5"/>
        <v>0</v>
      </c>
      <c r="AL17" s="101">
        <f t="shared" si="6"/>
        <v>0</v>
      </c>
    </row>
    <row r="18" spans="1:38" s="2" customFormat="1" ht="15.75" hidden="1">
      <c r="A18" s="78" t="s">
        <v>230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0"/>
        <v>0</v>
      </c>
      <c r="AA18" s="4">
        <f t="shared" si="1"/>
        <v>0</v>
      </c>
      <c r="AB18" s="4">
        <f t="shared" si="1"/>
        <v>0</v>
      </c>
      <c r="AC18" s="4">
        <f t="shared" si="1"/>
        <v>0</v>
      </c>
      <c r="AD18" s="4">
        <f t="shared" si="1"/>
        <v>0</v>
      </c>
      <c r="AE18" s="4">
        <f t="shared" si="1"/>
        <v>0</v>
      </c>
      <c r="AF18" s="4">
        <f t="shared" si="1"/>
        <v>0</v>
      </c>
      <c r="AG18" s="4">
        <f t="shared" si="1"/>
        <v>0</v>
      </c>
      <c r="AH18" s="101">
        <f t="shared" si="2"/>
        <v>0</v>
      </c>
      <c r="AI18" s="101">
        <f t="shared" si="3"/>
        <v>0</v>
      </c>
      <c r="AJ18" s="101">
        <f t="shared" si="4"/>
        <v>0</v>
      </c>
      <c r="AK18" s="101">
        <f t="shared" si="5"/>
        <v>0</v>
      </c>
      <c r="AL18" s="101">
        <f t="shared" si="6"/>
        <v>0</v>
      </c>
    </row>
    <row r="19" spans="1:38" s="2" customFormat="1" ht="15.75" hidden="1">
      <c r="A19" s="78" t="s">
        <v>231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0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4">
        <f t="shared" si="1"/>
        <v>0</v>
      </c>
      <c r="AG19" s="4">
        <f t="shared" si="1"/>
        <v>0</v>
      </c>
      <c r="AH19" s="101">
        <f t="shared" si="2"/>
        <v>0</v>
      </c>
      <c r="AI19" s="101">
        <f t="shared" si="3"/>
        <v>0</v>
      </c>
      <c r="AJ19" s="101">
        <f t="shared" si="4"/>
        <v>0</v>
      </c>
      <c r="AK19" s="101">
        <f t="shared" si="5"/>
        <v>0</v>
      </c>
      <c r="AL19" s="101">
        <f t="shared" si="6"/>
        <v>0</v>
      </c>
    </row>
    <row r="20" spans="1:38" s="2" customFormat="1" ht="31.5" hidden="1">
      <c r="A20" s="78" t="s">
        <v>232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f t="shared" si="0"/>
        <v>0</v>
      </c>
      <c r="AA20" s="4">
        <f t="shared" si="1"/>
        <v>0</v>
      </c>
      <c r="AB20" s="4">
        <f t="shared" si="1"/>
        <v>0</v>
      </c>
      <c r="AC20" s="4">
        <f t="shared" si="1"/>
        <v>0</v>
      </c>
      <c r="AD20" s="4">
        <f t="shared" si="1"/>
        <v>0</v>
      </c>
      <c r="AE20" s="4">
        <f t="shared" si="1"/>
        <v>0</v>
      </c>
      <c r="AF20" s="4">
        <f t="shared" si="1"/>
        <v>0</v>
      </c>
      <c r="AG20" s="4">
        <f t="shared" si="1"/>
        <v>0</v>
      </c>
      <c r="AH20" s="101">
        <f t="shared" si="2"/>
        <v>0</v>
      </c>
      <c r="AI20" s="101">
        <f t="shared" si="3"/>
        <v>0</v>
      </c>
      <c r="AJ20" s="101">
        <f t="shared" si="4"/>
        <v>0</v>
      </c>
      <c r="AK20" s="101">
        <f t="shared" si="5"/>
        <v>0</v>
      </c>
      <c r="AL20" s="101">
        <f t="shared" si="6"/>
        <v>0</v>
      </c>
    </row>
    <row r="21" spans="1:38" s="2" customFormat="1" ht="15.75" hidden="1">
      <c r="A21" s="78" t="s">
        <v>233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0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 t="shared" si="1"/>
        <v>0</v>
      </c>
      <c r="AG21" s="4">
        <f t="shared" si="1"/>
        <v>0</v>
      </c>
      <c r="AH21" s="101">
        <f t="shared" si="2"/>
        <v>0</v>
      </c>
      <c r="AI21" s="101">
        <f t="shared" si="3"/>
        <v>0</v>
      </c>
      <c r="AJ21" s="101">
        <f t="shared" si="4"/>
        <v>0</v>
      </c>
      <c r="AK21" s="101">
        <f t="shared" si="5"/>
        <v>0</v>
      </c>
      <c r="AL21" s="101">
        <f t="shared" si="6"/>
        <v>0</v>
      </c>
    </row>
    <row r="22" spans="1:38" s="2" customFormat="1" ht="15.75" hidden="1">
      <c r="A22" s="78" t="s">
        <v>234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0"/>
        <v>0</v>
      </c>
      <c r="AA22" s="4">
        <f t="shared" si="1"/>
        <v>0</v>
      </c>
      <c r="AB22" s="4">
        <f t="shared" si="1"/>
        <v>0</v>
      </c>
      <c r="AC22" s="4">
        <f t="shared" si="1"/>
        <v>0</v>
      </c>
      <c r="AD22" s="4">
        <f t="shared" si="1"/>
        <v>0</v>
      </c>
      <c r="AE22" s="4">
        <f t="shared" si="1"/>
        <v>0</v>
      </c>
      <c r="AF22" s="4">
        <f t="shared" si="1"/>
        <v>0</v>
      </c>
      <c r="AG22" s="4">
        <f t="shared" si="1"/>
        <v>0</v>
      </c>
      <c r="AH22" s="101">
        <f t="shared" si="2"/>
        <v>0</v>
      </c>
      <c r="AI22" s="101">
        <f t="shared" si="3"/>
        <v>0</v>
      </c>
      <c r="AJ22" s="101">
        <f t="shared" si="4"/>
        <v>0</v>
      </c>
      <c r="AK22" s="101">
        <f t="shared" si="5"/>
        <v>0</v>
      </c>
      <c r="AL22" s="101">
        <f t="shared" si="6"/>
        <v>0</v>
      </c>
    </row>
    <row r="23" spans="1:38" s="2" customFormat="1" ht="15.75" hidden="1">
      <c r="A23" s="78" t="s">
        <v>235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f t="shared" si="0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 t="shared" si="1"/>
        <v>0</v>
      </c>
      <c r="AH23" s="101">
        <f t="shared" si="2"/>
        <v>0</v>
      </c>
      <c r="AI23" s="101">
        <f t="shared" si="3"/>
        <v>0</v>
      </c>
      <c r="AJ23" s="101">
        <f t="shared" si="4"/>
        <v>0</v>
      </c>
      <c r="AK23" s="101">
        <f t="shared" si="5"/>
        <v>0</v>
      </c>
      <c r="AL23" s="101">
        <f t="shared" si="6"/>
        <v>0</v>
      </c>
    </row>
    <row r="24" spans="1:38" s="2" customFormat="1" ht="31.5" hidden="1">
      <c r="A24" s="78" t="s">
        <v>236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0"/>
        <v>0</v>
      </c>
      <c r="AA24" s="4">
        <f t="shared" si="1"/>
        <v>0</v>
      </c>
      <c r="AB24" s="4">
        <f t="shared" si="1"/>
        <v>0</v>
      </c>
      <c r="AC24" s="4">
        <f t="shared" si="1"/>
        <v>0</v>
      </c>
      <c r="AD24" s="4">
        <f t="shared" si="1"/>
        <v>0</v>
      </c>
      <c r="AE24" s="4">
        <f t="shared" si="1"/>
        <v>0</v>
      </c>
      <c r="AF24" s="4">
        <f t="shared" si="1"/>
        <v>0</v>
      </c>
      <c r="AG24" s="4">
        <f t="shared" si="1"/>
        <v>0</v>
      </c>
      <c r="AH24" s="101">
        <f t="shared" si="2"/>
        <v>0</v>
      </c>
      <c r="AI24" s="101">
        <f t="shared" si="3"/>
        <v>0</v>
      </c>
      <c r="AJ24" s="101">
        <f t="shared" si="4"/>
        <v>0</v>
      </c>
      <c r="AK24" s="101">
        <f t="shared" si="5"/>
        <v>0</v>
      </c>
      <c r="AL24" s="101">
        <f t="shared" si="6"/>
        <v>0</v>
      </c>
    </row>
    <row r="25" spans="1:38" s="2" customFormat="1" ht="15.75" hidden="1">
      <c r="A25" s="78" t="s">
        <v>237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f t="shared" si="0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 t="shared" si="1"/>
        <v>0</v>
      </c>
      <c r="AH25" s="101">
        <f t="shared" si="2"/>
        <v>0</v>
      </c>
      <c r="AI25" s="101">
        <f t="shared" si="3"/>
        <v>0</v>
      </c>
      <c r="AJ25" s="101">
        <f t="shared" si="4"/>
        <v>0</v>
      </c>
      <c r="AK25" s="101">
        <f t="shared" si="5"/>
        <v>0</v>
      </c>
      <c r="AL25" s="101">
        <f t="shared" si="6"/>
        <v>0</v>
      </c>
    </row>
    <row r="26" spans="1:38" s="2" customFormat="1" ht="31.5" hidden="1">
      <c r="A26" s="78" t="s">
        <v>238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0"/>
        <v>0</v>
      </c>
      <c r="AA26" s="4">
        <f t="shared" si="1"/>
        <v>0</v>
      </c>
      <c r="AB26" s="4">
        <f t="shared" si="1"/>
        <v>0</v>
      </c>
      <c r="AC26" s="4">
        <f t="shared" si="1"/>
        <v>0</v>
      </c>
      <c r="AD26" s="4">
        <f t="shared" si="1"/>
        <v>0</v>
      </c>
      <c r="AE26" s="4">
        <f t="shared" si="1"/>
        <v>0</v>
      </c>
      <c r="AF26" s="4">
        <f t="shared" si="1"/>
        <v>0</v>
      </c>
      <c r="AG26" s="4">
        <f t="shared" si="1"/>
        <v>0</v>
      </c>
      <c r="AH26" s="101">
        <f t="shared" si="2"/>
        <v>0</v>
      </c>
      <c r="AI26" s="101">
        <f t="shared" si="3"/>
        <v>0</v>
      </c>
      <c r="AJ26" s="101">
        <f t="shared" si="4"/>
        <v>0</v>
      </c>
      <c r="AK26" s="101">
        <f t="shared" si="5"/>
        <v>0</v>
      </c>
      <c r="AL26" s="101">
        <f t="shared" si="6"/>
        <v>0</v>
      </c>
    </row>
    <row r="27" spans="1:38" s="2" customFormat="1" ht="31.5" hidden="1">
      <c r="A27" s="78" t="s">
        <v>239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0"/>
        <v>0</v>
      </c>
      <c r="AA27" s="4">
        <f t="shared" si="1"/>
        <v>0</v>
      </c>
      <c r="AB27" s="4">
        <f t="shared" si="1"/>
        <v>0</v>
      </c>
      <c r="AC27" s="4">
        <f t="shared" si="1"/>
        <v>0</v>
      </c>
      <c r="AD27" s="4">
        <f t="shared" si="1"/>
        <v>0</v>
      </c>
      <c r="AE27" s="4">
        <f t="shared" si="1"/>
        <v>0</v>
      </c>
      <c r="AF27" s="4">
        <f t="shared" si="1"/>
        <v>0</v>
      </c>
      <c r="AG27" s="4">
        <f t="shared" si="1"/>
        <v>0</v>
      </c>
      <c r="AH27" s="101">
        <f t="shared" si="2"/>
        <v>0</v>
      </c>
      <c r="AI27" s="101">
        <f t="shared" si="3"/>
        <v>0</v>
      </c>
      <c r="AJ27" s="101">
        <f t="shared" si="4"/>
        <v>0</v>
      </c>
      <c r="AK27" s="101">
        <f t="shared" si="5"/>
        <v>0</v>
      </c>
      <c r="AL27" s="101">
        <f t="shared" si="6"/>
        <v>0</v>
      </c>
    </row>
    <row r="28" spans="1:38" s="17" customFormat="1" ht="31.5">
      <c r="A28" s="7" t="s">
        <v>166</v>
      </c>
      <c r="B28" s="13">
        <f>B7+B8+B9+B10+B11+B12+B13+B14+B15+B16+B17</f>
        <v>14787154</v>
      </c>
      <c r="C28" s="13">
        <f>C7+C8+C9+C10+C11+C12+C13+C14+C15+C16+C17</f>
        <v>14787154</v>
      </c>
      <c r="D28" s="13">
        <f>D7+D8+D9+D10+D11+D12+D13+D14+D15+D16+D17</f>
        <v>14989154</v>
      </c>
      <c r="E28" s="13">
        <f aca="true" t="shared" si="8" ref="E28:Y28">E7+E8+E9+E10+E11+E12+E13+E14+E15+E16+E17</f>
        <v>0</v>
      </c>
      <c r="F28" s="13">
        <f t="shared" si="8"/>
        <v>0</v>
      </c>
      <c r="G28" s="13">
        <f t="shared" si="8"/>
        <v>0</v>
      </c>
      <c r="H28" s="13">
        <f t="shared" si="8"/>
        <v>0</v>
      </c>
      <c r="I28" s="13">
        <f t="shared" si="8"/>
        <v>0</v>
      </c>
      <c r="J28" s="13">
        <f t="shared" si="8"/>
        <v>0</v>
      </c>
      <c r="K28" s="13">
        <f>K7+K8+K9+K10+K11+K12+K13+K14+K15+K16+K17</f>
        <v>0</v>
      </c>
      <c r="L28" s="13">
        <f>L7+L8+L9+L10+L11+L12+L13+L14+L15+L16+L17</f>
        <v>0</v>
      </c>
      <c r="M28" s="13">
        <f t="shared" si="8"/>
        <v>0</v>
      </c>
      <c r="N28" s="13">
        <f t="shared" si="8"/>
        <v>0</v>
      </c>
      <c r="O28" s="13">
        <f t="shared" si="8"/>
        <v>0</v>
      </c>
      <c r="P28" s="13">
        <f t="shared" si="8"/>
        <v>0</v>
      </c>
      <c r="Q28" s="13">
        <f t="shared" si="8"/>
        <v>0</v>
      </c>
      <c r="R28" s="13">
        <f t="shared" si="8"/>
        <v>0</v>
      </c>
      <c r="S28" s="13">
        <f>S7+S8+S9+S10+S11+S12+S13+S14+S15+S16+S17</f>
        <v>0</v>
      </c>
      <c r="T28" s="13">
        <f>T7+T8+T9+T10+T11+T12+T13+T14+T15+T16+T17</f>
        <v>0</v>
      </c>
      <c r="U28" s="13">
        <f t="shared" si="8"/>
        <v>0</v>
      </c>
      <c r="V28" s="13">
        <f t="shared" si="8"/>
        <v>0</v>
      </c>
      <c r="W28" s="13">
        <f t="shared" si="8"/>
        <v>0</v>
      </c>
      <c r="X28" s="13">
        <f t="shared" si="8"/>
        <v>0</v>
      </c>
      <c r="Y28" s="13">
        <f t="shared" si="8"/>
        <v>0</v>
      </c>
      <c r="Z28" s="13">
        <f t="shared" si="0"/>
        <v>14787154</v>
      </c>
      <c r="AA28" s="13">
        <f t="shared" si="1"/>
        <v>14787154</v>
      </c>
      <c r="AB28" s="13">
        <f t="shared" si="1"/>
        <v>14989154</v>
      </c>
      <c r="AC28" s="13">
        <f t="shared" si="1"/>
        <v>0</v>
      </c>
      <c r="AD28" s="13">
        <f t="shared" si="1"/>
        <v>0</v>
      </c>
      <c r="AE28" s="13">
        <f t="shared" si="1"/>
        <v>0</v>
      </c>
      <c r="AF28" s="13">
        <f t="shared" si="1"/>
        <v>0</v>
      </c>
      <c r="AG28" s="13">
        <f t="shared" si="1"/>
        <v>0</v>
      </c>
      <c r="AH28" s="101">
        <f t="shared" si="2"/>
        <v>202000</v>
      </c>
      <c r="AI28" s="101">
        <f t="shared" si="3"/>
        <v>0</v>
      </c>
      <c r="AJ28" s="101">
        <f t="shared" si="4"/>
        <v>0</v>
      </c>
      <c r="AK28" s="101">
        <f t="shared" si="5"/>
        <v>202000</v>
      </c>
      <c r="AL28" s="101">
        <f t="shared" si="6"/>
        <v>0</v>
      </c>
    </row>
    <row r="29" spans="1:38" s="2" customFormat="1" ht="15.75" hidden="1">
      <c r="A29" s="6" t="s">
        <v>167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0"/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 t="shared" si="1"/>
        <v>0</v>
      </c>
      <c r="AH29" s="101">
        <f t="shared" si="2"/>
        <v>0</v>
      </c>
      <c r="AI29" s="101">
        <f t="shared" si="3"/>
        <v>0</v>
      </c>
      <c r="AJ29" s="101">
        <f t="shared" si="4"/>
        <v>0</v>
      </c>
      <c r="AK29" s="101">
        <f t="shared" si="5"/>
        <v>0</v>
      </c>
      <c r="AL29" s="101">
        <f t="shared" si="6"/>
        <v>0</v>
      </c>
    </row>
    <row r="30" spans="1:38" s="2" customFormat="1" ht="47.25" hidden="1">
      <c r="A30" s="6" t="s">
        <v>168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>
        <f t="shared" si="0"/>
        <v>0</v>
      </c>
      <c r="AA30" s="4">
        <f aca="true" t="shared" si="9" ref="AA30:AA46">C30+K30+S30</f>
        <v>0</v>
      </c>
      <c r="AB30" s="4">
        <f aca="true" t="shared" si="10" ref="AB30:AB46">D30+L30+T30</f>
        <v>0</v>
      </c>
      <c r="AC30" s="4">
        <f aca="true" t="shared" si="11" ref="AC30:AC46">E30+M30+U30</f>
        <v>0</v>
      </c>
      <c r="AD30" s="4">
        <f aca="true" t="shared" si="12" ref="AD30:AD46">F30+N30+V30</f>
        <v>0</v>
      </c>
      <c r="AE30" s="4">
        <f aca="true" t="shared" si="13" ref="AE30:AE46">G30+O30+W30</f>
        <v>0</v>
      </c>
      <c r="AF30" s="4">
        <f aca="true" t="shared" si="14" ref="AF30:AF46">H30+P30+X30</f>
        <v>0</v>
      </c>
      <c r="AG30" s="4">
        <f aca="true" t="shared" si="15" ref="AG30:AG46">I30+Q30+Y30</f>
        <v>0</v>
      </c>
      <c r="AH30" s="101">
        <f t="shared" si="2"/>
        <v>0</v>
      </c>
      <c r="AI30" s="101">
        <f t="shared" si="3"/>
        <v>0</v>
      </c>
      <c r="AJ30" s="101">
        <f t="shared" si="4"/>
        <v>0</v>
      </c>
      <c r="AK30" s="101">
        <f t="shared" si="5"/>
        <v>0</v>
      </c>
      <c r="AL30" s="101">
        <f t="shared" si="6"/>
        <v>0</v>
      </c>
    </row>
    <row r="31" spans="1:38" s="2" customFormat="1" ht="31.5" hidden="1">
      <c r="A31" s="6" t="s">
        <v>169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0"/>
        <v>0</v>
      </c>
      <c r="AA31" s="4">
        <f t="shared" si="9"/>
        <v>0</v>
      </c>
      <c r="AB31" s="4">
        <f t="shared" si="10"/>
        <v>0</v>
      </c>
      <c r="AC31" s="4">
        <f t="shared" si="11"/>
        <v>0</v>
      </c>
      <c r="AD31" s="4">
        <f t="shared" si="12"/>
        <v>0</v>
      </c>
      <c r="AE31" s="4">
        <f t="shared" si="13"/>
        <v>0</v>
      </c>
      <c r="AF31" s="4">
        <f t="shared" si="14"/>
        <v>0</v>
      </c>
      <c r="AG31" s="4">
        <f t="shared" si="15"/>
        <v>0</v>
      </c>
      <c r="AH31" s="101">
        <f t="shared" si="2"/>
        <v>0</v>
      </c>
      <c r="AI31" s="101">
        <f t="shared" si="3"/>
        <v>0</v>
      </c>
      <c r="AJ31" s="101">
        <f t="shared" si="4"/>
        <v>0</v>
      </c>
      <c r="AK31" s="101">
        <f t="shared" si="5"/>
        <v>0</v>
      </c>
      <c r="AL31" s="101">
        <f t="shared" si="6"/>
        <v>0</v>
      </c>
    </row>
    <row r="32" spans="1:38" s="2" customFormat="1" ht="31.5" hidden="1">
      <c r="A32" s="6" t="s">
        <v>170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0"/>
        <v>0</v>
      </c>
      <c r="AA32" s="4">
        <f t="shared" si="9"/>
        <v>0</v>
      </c>
      <c r="AB32" s="4">
        <f t="shared" si="10"/>
        <v>0</v>
      </c>
      <c r="AC32" s="4">
        <f t="shared" si="11"/>
        <v>0</v>
      </c>
      <c r="AD32" s="4">
        <f t="shared" si="12"/>
        <v>0</v>
      </c>
      <c r="AE32" s="4">
        <f t="shared" si="13"/>
        <v>0</v>
      </c>
      <c r="AF32" s="4">
        <f t="shared" si="14"/>
        <v>0</v>
      </c>
      <c r="AG32" s="4">
        <f t="shared" si="15"/>
        <v>0</v>
      </c>
      <c r="AH32" s="101">
        <f t="shared" si="2"/>
        <v>0</v>
      </c>
      <c r="AI32" s="101">
        <f t="shared" si="3"/>
        <v>0</v>
      </c>
      <c r="AJ32" s="101">
        <f t="shared" si="4"/>
        <v>0</v>
      </c>
      <c r="AK32" s="101">
        <f t="shared" si="5"/>
        <v>0</v>
      </c>
      <c r="AL32" s="101">
        <f t="shared" si="6"/>
        <v>0</v>
      </c>
    </row>
    <row r="33" spans="1:38" s="2" customFormat="1" ht="31.5" hidden="1">
      <c r="A33" s="6" t="s">
        <v>171</v>
      </c>
      <c r="B33" s="4">
        <f>B34+B35+B36+B37+B38+B39+B40+B41+B42+B43</f>
        <v>0</v>
      </c>
      <c r="C33" s="4">
        <f>C34+C35+C36+C37+C38+C39+C40+C41+C42+C43</f>
        <v>0</v>
      </c>
      <c r="D33" s="4">
        <f>D34+D35+D36+D37+D38+D39+D40+D41+D42+D43</f>
        <v>0</v>
      </c>
      <c r="E33" s="4">
        <f aca="true" t="shared" si="16" ref="E33:Y33">E34+E35+E36+E37+E38+E39+E40+E41+E42+E43</f>
        <v>0</v>
      </c>
      <c r="F33" s="4">
        <f t="shared" si="16"/>
        <v>0</v>
      </c>
      <c r="G33" s="4">
        <f t="shared" si="16"/>
        <v>0</v>
      </c>
      <c r="H33" s="4">
        <f t="shared" si="16"/>
        <v>0</v>
      </c>
      <c r="I33" s="4">
        <f t="shared" si="16"/>
        <v>0</v>
      </c>
      <c r="J33" s="4">
        <f t="shared" si="16"/>
        <v>0</v>
      </c>
      <c r="K33" s="4">
        <f>K34+K35+K36+K37+K38+K39+K40+K41+K42+K43</f>
        <v>0</v>
      </c>
      <c r="L33" s="4">
        <f>L34+L35+L36+L37+L38+L39+L40+L41+L42+L43</f>
        <v>0</v>
      </c>
      <c r="M33" s="4">
        <f t="shared" si="16"/>
        <v>0</v>
      </c>
      <c r="N33" s="4">
        <f t="shared" si="16"/>
        <v>0</v>
      </c>
      <c r="O33" s="4">
        <f t="shared" si="16"/>
        <v>0</v>
      </c>
      <c r="P33" s="4">
        <f t="shared" si="16"/>
        <v>0</v>
      </c>
      <c r="Q33" s="4">
        <f t="shared" si="16"/>
        <v>0</v>
      </c>
      <c r="R33" s="4">
        <f t="shared" si="16"/>
        <v>0</v>
      </c>
      <c r="S33" s="4">
        <f>S34+S35+S36+S37+S38+S39+S40+S41+S42+S43</f>
        <v>0</v>
      </c>
      <c r="T33" s="4">
        <f>T34+T35+T36+T37+T38+T39+T40+T41+T42+T43</f>
        <v>0</v>
      </c>
      <c r="U33" s="4">
        <f t="shared" si="16"/>
        <v>0</v>
      </c>
      <c r="V33" s="4">
        <f t="shared" si="16"/>
        <v>0</v>
      </c>
      <c r="W33" s="4">
        <f t="shared" si="16"/>
        <v>0</v>
      </c>
      <c r="X33" s="4">
        <f t="shared" si="16"/>
        <v>0</v>
      </c>
      <c r="Y33" s="4">
        <f t="shared" si="16"/>
        <v>0</v>
      </c>
      <c r="Z33" s="4">
        <f t="shared" si="0"/>
        <v>0</v>
      </c>
      <c r="AA33" s="4">
        <f t="shared" si="9"/>
        <v>0</v>
      </c>
      <c r="AB33" s="4">
        <f t="shared" si="10"/>
        <v>0</v>
      </c>
      <c r="AC33" s="4">
        <f t="shared" si="11"/>
        <v>0</v>
      </c>
      <c r="AD33" s="4">
        <f t="shared" si="12"/>
        <v>0</v>
      </c>
      <c r="AE33" s="4">
        <f t="shared" si="13"/>
        <v>0</v>
      </c>
      <c r="AF33" s="4">
        <f t="shared" si="14"/>
        <v>0</v>
      </c>
      <c r="AG33" s="4">
        <f t="shared" si="15"/>
        <v>0</v>
      </c>
      <c r="AH33" s="101">
        <f t="shared" si="2"/>
        <v>0</v>
      </c>
      <c r="AI33" s="101">
        <f t="shared" si="3"/>
        <v>0</v>
      </c>
      <c r="AJ33" s="101">
        <f t="shared" si="4"/>
        <v>0</v>
      </c>
      <c r="AK33" s="101">
        <f t="shared" si="5"/>
        <v>0</v>
      </c>
      <c r="AL33" s="101">
        <f t="shared" si="6"/>
        <v>0</v>
      </c>
    </row>
    <row r="34" spans="1:38" s="2" customFormat="1" ht="15.75" hidden="1">
      <c r="A34" s="78" t="s">
        <v>240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aca="true" t="shared" si="17" ref="Z34:Z43">B34+J34+R34</f>
        <v>0</v>
      </c>
      <c r="AA34" s="4">
        <f t="shared" si="9"/>
        <v>0</v>
      </c>
      <c r="AB34" s="4">
        <f t="shared" si="10"/>
        <v>0</v>
      </c>
      <c r="AC34" s="4">
        <f t="shared" si="11"/>
        <v>0</v>
      </c>
      <c r="AD34" s="4">
        <f t="shared" si="12"/>
        <v>0</v>
      </c>
      <c r="AE34" s="4">
        <f t="shared" si="13"/>
        <v>0</v>
      </c>
      <c r="AF34" s="4">
        <f t="shared" si="14"/>
        <v>0</v>
      </c>
      <c r="AG34" s="4">
        <f t="shared" si="15"/>
        <v>0</v>
      </c>
      <c r="AH34" s="101">
        <f t="shared" si="2"/>
        <v>0</v>
      </c>
      <c r="AI34" s="101">
        <f t="shared" si="3"/>
        <v>0</v>
      </c>
      <c r="AJ34" s="101">
        <f t="shared" si="4"/>
        <v>0</v>
      </c>
      <c r="AK34" s="101">
        <f t="shared" si="5"/>
        <v>0</v>
      </c>
      <c r="AL34" s="101">
        <f t="shared" si="6"/>
        <v>0</v>
      </c>
    </row>
    <row r="35" spans="1:38" s="2" customFormat="1" ht="15.75" hidden="1">
      <c r="A35" s="78" t="s">
        <v>241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17"/>
        <v>0</v>
      </c>
      <c r="AA35" s="4">
        <f t="shared" si="9"/>
        <v>0</v>
      </c>
      <c r="AB35" s="4">
        <f t="shared" si="10"/>
        <v>0</v>
      </c>
      <c r="AC35" s="4">
        <f t="shared" si="11"/>
        <v>0</v>
      </c>
      <c r="AD35" s="4">
        <f t="shared" si="12"/>
        <v>0</v>
      </c>
      <c r="AE35" s="4">
        <f t="shared" si="13"/>
        <v>0</v>
      </c>
      <c r="AF35" s="4">
        <f t="shared" si="14"/>
        <v>0</v>
      </c>
      <c r="AG35" s="4">
        <f t="shared" si="15"/>
        <v>0</v>
      </c>
      <c r="AH35" s="101">
        <f t="shared" si="2"/>
        <v>0</v>
      </c>
      <c r="AI35" s="101">
        <f t="shared" si="3"/>
        <v>0</v>
      </c>
      <c r="AJ35" s="101">
        <f t="shared" si="4"/>
        <v>0</v>
      </c>
      <c r="AK35" s="101">
        <f t="shared" si="5"/>
        <v>0</v>
      </c>
      <c r="AL35" s="101">
        <f t="shared" si="6"/>
        <v>0</v>
      </c>
    </row>
    <row r="36" spans="1:38" s="2" customFormat="1" ht="31.5" hidden="1">
      <c r="A36" s="78" t="s">
        <v>242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>
        <f t="shared" si="17"/>
        <v>0</v>
      </c>
      <c r="AA36" s="4">
        <f t="shared" si="9"/>
        <v>0</v>
      </c>
      <c r="AB36" s="4">
        <f t="shared" si="10"/>
        <v>0</v>
      </c>
      <c r="AC36" s="4">
        <f t="shared" si="11"/>
        <v>0</v>
      </c>
      <c r="AD36" s="4">
        <f t="shared" si="12"/>
        <v>0</v>
      </c>
      <c r="AE36" s="4">
        <f t="shared" si="13"/>
        <v>0</v>
      </c>
      <c r="AF36" s="4">
        <f t="shared" si="14"/>
        <v>0</v>
      </c>
      <c r="AG36" s="4">
        <f t="shared" si="15"/>
        <v>0</v>
      </c>
      <c r="AH36" s="101">
        <f t="shared" si="2"/>
        <v>0</v>
      </c>
      <c r="AI36" s="101">
        <f t="shared" si="3"/>
        <v>0</v>
      </c>
      <c r="AJ36" s="101">
        <f t="shared" si="4"/>
        <v>0</v>
      </c>
      <c r="AK36" s="101">
        <f t="shared" si="5"/>
        <v>0</v>
      </c>
      <c r="AL36" s="101">
        <f t="shared" si="6"/>
        <v>0</v>
      </c>
    </row>
    <row r="37" spans="1:38" s="2" customFormat="1" ht="15.75" hidden="1">
      <c r="A37" s="78" t="s">
        <v>243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17"/>
        <v>0</v>
      </c>
      <c r="AA37" s="4">
        <f t="shared" si="9"/>
        <v>0</v>
      </c>
      <c r="AB37" s="4">
        <f t="shared" si="10"/>
        <v>0</v>
      </c>
      <c r="AC37" s="4">
        <f t="shared" si="11"/>
        <v>0</v>
      </c>
      <c r="AD37" s="4">
        <f t="shared" si="12"/>
        <v>0</v>
      </c>
      <c r="AE37" s="4">
        <f t="shared" si="13"/>
        <v>0</v>
      </c>
      <c r="AF37" s="4">
        <f t="shared" si="14"/>
        <v>0</v>
      </c>
      <c r="AG37" s="4">
        <f t="shared" si="15"/>
        <v>0</v>
      </c>
      <c r="AH37" s="101">
        <f t="shared" si="2"/>
        <v>0</v>
      </c>
      <c r="AI37" s="101">
        <f t="shared" si="3"/>
        <v>0</v>
      </c>
      <c r="AJ37" s="101">
        <f t="shared" si="4"/>
        <v>0</v>
      </c>
      <c r="AK37" s="101">
        <f t="shared" si="5"/>
        <v>0</v>
      </c>
      <c r="AL37" s="101">
        <f t="shared" si="6"/>
        <v>0</v>
      </c>
    </row>
    <row r="38" spans="1:38" s="2" customFormat="1" ht="15.75" hidden="1">
      <c r="A38" s="78" t="s">
        <v>244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17"/>
        <v>0</v>
      </c>
      <c r="AA38" s="4">
        <f t="shared" si="9"/>
        <v>0</v>
      </c>
      <c r="AB38" s="4">
        <f t="shared" si="10"/>
        <v>0</v>
      </c>
      <c r="AC38" s="4">
        <f t="shared" si="11"/>
        <v>0</v>
      </c>
      <c r="AD38" s="4">
        <f t="shared" si="12"/>
        <v>0</v>
      </c>
      <c r="AE38" s="4">
        <f t="shared" si="13"/>
        <v>0</v>
      </c>
      <c r="AF38" s="4">
        <f t="shared" si="14"/>
        <v>0</v>
      </c>
      <c r="AG38" s="4">
        <f t="shared" si="15"/>
        <v>0</v>
      </c>
      <c r="AH38" s="101">
        <f t="shared" si="2"/>
        <v>0</v>
      </c>
      <c r="AI38" s="101">
        <f t="shared" si="3"/>
        <v>0</v>
      </c>
      <c r="AJ38" s="101">
        <f t="shared" si="4"/>
        <v>0</v>
      </c>
      <c r="AK38" s="101">
        <f t="shared" si="5"/>
        <v>0</v>
      </c>
      <c r="AL38" s="101">
        <f t="shared" si="6"/>
        <v>0</v>
      </c>
    </row>
    <row r="39" spans="1:38" s="2" customFormat="1" ht="15.75" hidden="1">
      <c r="A39" s="78" t="s">
        <v>245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17"/>
        <v>0</v>
      </c>
      <c r="AA39" s="4">
        <f t="shared" si="9"/>
        <v>0</v>
      </c>
      <c r="AB39" s="4">
        <f t="shared" si="10"/>
        <v>0</v>
      </c>
      <c r="AC39" s="4">
        <f t="shared" si="11"/>
        <v>0</v>
      </c>
      <c r="AD39" s="4">
        <f t="shared" si="12"/>
        <v>0</v>
      </c>
      <c r="AE39" s="4">
        <f t="shared" si="13"/>
        <v>0</v>
      </c>
      <c r="AF39" s="4">
        <f t="shared" si="14"/>
        <v>0</v>
      </c>
      <c r="AG39" s="4">
        <f t="shared" si="15"/>
        <v>0</v>
      </c>
      <c r="AH39" s="101">
        <f t="shared" si="2"/>
        <v>0</v>
      </c>
      <c r="AI39" s="101">
        <f t="shared" si="3"/>
        <v>0</v>
      </c>
      <c r="AJ39" s="101">
        <f t="shared" si="4"/>
        <v>0</v>
      </c>
      <c r="AK39" s="101">
        <f t="shared" si="5"/>
        <v>0</v>
      </c>
      <c r="AL39" s="101">
        <f t="shared" si="6"/>
        <v>0</v>
      </c>
    </row>
    <row r="40" spans="1:38" s="2" customFormat="1" ht="31.5" hidden="1">
      <c r="A40" s="78" t="s">
        <v>246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17"/>
        <v>0</v>
      </c>
      <c r="AA40" s="4">
        <f t="shared" si="9"/>
        <v>0</v>
      </c>
      <c r="AB40" s="4">
        <f t="shared" si="10"/>
        <v>0</v>
      </c>
      <c r="AC40" s="4">
        <f t="shared" si="11"/>
        <v>0</v>
      </c>
      <c r="AD40" s="4">
        <f t="shared" si="12"/>
        <v>0</v>
      </c>
      <c r="AE40" s="4">
        <f t="shared" si="13"/>
        <v>0</v>
      </c>
      <c r="AF40" s="4">
        <f t="shared" si="14"/>
        <v>0</v>
      </c>
      <c r="AG40" s="4">
        <f t="shared" si="15"/>
        <v>0</v>
      </c>
      <c r="AH40" s="101">
        <f t="shared" si="2"/>
        <v>0</v>
      </c>
      <c r="AI40" s="101">
        <f t="shared" si="3"/>
        <v>0</v>
      </c>
      <c r="AJ40" s="101">
        <f t="shared" si="4"/>
        <v>0</v>
      </c>
      <c r="AK40" s="101">
        <f t="shared" si="5"/>
        <v>0</v>
      </c>
      <c r="AL40" s="101">
        <f t="shared" si="6"/>
        <v>0</v>
      </c>
    </row>
    <row r="41" spans="1:38" s="2" customFormat="1" ht="15.75" hidden="1">
      <c r="A41" s="78" t="s">
        <v>247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17"/>
        <v>0</v>
      </c>
      <c r="AA41" s="4">
        <f t="shared" si="9"/>
        <v>0</v>
      </c>
      <c r="AB41" s="4">
        <f t="shared" si="10"/>
        <v>0</v>
      </c>
      <c r="AC41" s="4">
        <f t="shared" si="11"/>
        <v>0</v>
      </c>
      <c r="AD41" s="4">
        <f t="shared" si="12"/>
        <v>0</v>
      </c>
      <c r="AE41" s="4">
        <f t="shared" si="13"/>
        <v>0</v>
      </c>
      <c r="AF41" s="4">
        <f t="shared" si="14"/>
        <v>0</v>
      </c>
      <c r="AG41" s="4">
        <f t="shared" si="15"/>
        <v>0</v>
      </c>
      <c r="AH41" s="101">
        <f t="shared" si="2"/>
        <v>0</v>
      </c>
      <c r="AI41" s="101">
        <f t="shared" si="3"/>
        <v>0</v>
      </c>
      <c r="AJ41" s="101">
        <f t="shared" si="4"/>
        <v>0</v>
      </c>
      <c r="AK41" s="101">
        <f t="shared" si="5"/>
        <v>0</v>
      </c>
      <c r="AL41" s="101">
        <f t="shared" si="6"/>
        <v>0</v>
      </c>
    </row>
    <row r="42" spans="1:38" s="2" customFormat="1" ht="31.5" hidden="1">
      <c r="A42" s="78" t="s">
        <v>248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17"/>
        <v>0</v>
      </c>
      <c r="AA42" s="4">
        <f t="shared" si="9"/>
        <v>0</v>
      </c>
      <c r="AB42" s="4">
        <f t="shared" si="10"/>
        <v>0</v>
      </c>
      <c r="AC42" s="4">
        <f t="shared" si="11"/>
        <v>0</v>
      </c>
      <c r="AD42" s="4">
        <f t="shared" si="12"/>
        <v>0</v>
      </c>
      <c r="AE42" s="4">
        <f t="shared" si="13"/>
        <v>0</v>
      </c>
      <c r="AF42" s="4">
        <f t="shared" si="14"/>
        <v>0</v>
      </c>
      <c r="AG42" s="4">
        <f t="shared" si="15"/>
        <v>0</v>
      </c>
      <c r="AH42" s="101">
        <f t="shared" si="2"/>
        <v>0</v>
      </c>
      <c r="AI42" s="101">
        <f t="shared" si="3"/>
        <v>0</v>
      </c>
      <c r="AJ42" s="101">
        <f t="shared" si="4"/>
        <v>0</v>
      </c>
      <c r="AK42" s="101">
        <f t="shared" si="5"/>
        <v>0</v>
      </c>
      <c r="AL42" s="101">
        <f t="shared" si="6"/>
        <v>0</v>
      </c>
    </row>
    <row r="43" spans="1:38" s="2" customFormat="1" ht="31.5" hidden="1">
      <c r="A43" s="78" t="s">
        <v>249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17"/>
        <v>0</v>
      </c>
      <c r="AA43" s="4">
        <f t="shared" si="9"/>
        <v>0</v>
      </c>
      <c r="AB43" s="4">
        <f t="shared" si="10"/>
        <v>0</v>
      </c>
      <c r="AC43" s="4">
        <f t="shared" si="11"/>
        <v>0</v>
      </c>
      <c r="AD43" s="4">
        <f t="shared" si="12"/>
        <v>0</v>
      </c>
      <c r="AE43" s="4">
        <f t="shared" si="13"/>
        <v>0</v>
      </c>
      <c r="AF43" s="4">
        <f t="shared" si="14"/>
        <v>0</v>
      </c>
      <c r="AG43" s="4">
        <f t="shared" si="15"/>
        <v>0</v>
      </c>
      <c r="AH43" s="101">
        <f t="shared" si="2"/>
        <v>0</v>
      </c>
      <c r="AI43" s="101">
        <f t="shared" si="3"/>
        <v>0</v>
      </c>
      <c r="AJ43" s="101">
        <f t="shared" si="4"/>
        <v>0</v>
      </c>
      <c r="AK43" s="101">
        <f t="shared" si="5"/>
        <v>0</v>
      </c>
      <c r="AL43" s="101">
        <f t="shared" si="6"/>
        <v>0</v>
      </c>
    </row>
    <row r="44" spans="1:38" s="17" customFormat="1" ht="31.5" hidden="1">
      <c r="A44" s="7" t="s">
        <v>172</v>
      </c>
      <c r="B44" s="13">
        <f>B29+B30+B31+B32+B33</f>
        <v>0</v>
      </c>
      <c r="C44" s="13">
        <f>C29+C30+C31+C32+C33</f>
        <v>0</v>
      </c>
      <c r="D44" s="13">
        <f>D29+D30+D31+D32+D33</f>
        <v>0</v>
      </c>
      <c r="E44" s="13">
        <f aca="true" t="shared" si="18" ref="E44:Y44">E29+E30+E31+E32+E33</f>
        <v>0</v>
      </c>
      <c r="F44" s="13">
        <f t="shared" si="18"/>
        <v>0</v>
      </c>
      <c r="G44" s="13">
        <f t="shared" si="18"/>
        <v>0</v>
      </c>
      <c r="H44" s="13">
        <f t="shared" si="18"/>
        <v>0</v>
      </c>
      <c r="I44" s="13">
        <f t="shared" si="18"/>
        <v>0</v>
      </c>
      <c r="J44" s="13">
        <f t="shared" si="18"/>
        <v>0</v>
      </c>
      <c r="K44" s="13">
        <f>K29+K30+K31+K32+K33</f>
        <v>0</v>
      </c>
      <c r="L44" s="13">
        <f>L29+L30+L31+L32+L33</f>
        <v>0</v>
      </c>
      <c r="M44" s="13">
        <f t="shared" si="18"/>
        <v>0</v>
      </c>
      <c r="N44" s="13">
        <f t="shared" si="18"/>
        <v>0</v>
      </c>
      <c r="O44" s="13">
        <f t="shared" si="18"/>
        <v>0</v>
      </c>
      <c r="P44" s="13">
        <f t="shared" si="18"/>
        <v>0</v>
      </c>
      <c r="Q44" s="13">
        <f t="shared" si="18"/>
        <v>0</v>
      </c>
      <c r="R44" s="13">
        <f t="shared" si="18"/>
        <v>0</v>
      </c>
      <c r="S44" s="13">
        <f>S29+S30+S31+S32+S33</f>
        <v>0</v>
      </c>
      <c r="T44" s="13">
        <f>T29+T30+T31+T32+T33</f>
        <v>0</v>
      </c>
      <c r="U44" s="13">
        <f t="shared" si="18"/>
        <v>0</v>
      </c>
      <c r="V44" s="13">
        <f t="shared" si="18"/>
        <v>0</v>
      </c>
      <c r="W44" s="13">
        <f t="shared" si="18"/>
        <v>0</v>
      </c>
      <c r="X44" s="13">
        <f t="shared" si="18"/>
        <v>0</v>
      </c>
      <c r="Y44" s="13">
        <f t="shared" si="18"/>
        <v>0</v>
      </c>
      <c r="Z44" s="13">
        <f>B44+J44+R44</f>
        <v>0</v>
      </c>
      <c r="AA44" s="13">
        <f t="shared" si="9"/>
        <v>0</v>
      </c>
      <c r="AB44" s="13">
        <f t="shared" si="10"/>
        <v>0</v>
      </c>
      <c r="AC44" s="13">
        <f t="shared" si="11"/>
        <v>0</v>
      </c>
      <c r="AD44" s="13">
        <f t="shared" si="12"/>
        <v>0</v>
      </c>
      <c r="AE44" s="13">
        <f t="shared" si="13"/>
        <v>0</v>
      </c>
      <c r="AF44" s="13">
        <f t="shared" si="14"/>
        <v>0</v>
      </c>
      <c r="AG44" s="13">
        <f t="shared" si="15"/>
        <v>0</v>
      </c>
      <c r="AH44" s="101">
        <f t="shared" si="2"/>
        <v>0</v>
      </c>
      <c r="AI44" s="101">
        <f t="shared" si="3"/>
        <v>0</v>
      </c>
      <c r="AJ44" s="101">
        <f t="shared" si="4"/>
        <v>0</v>
      </c>
      <c r="AK44" s="101">
        <f t="shared" si="5"/>
        <v>0</v>
      </c>
      <c r="AL44" s="101">
        <f t="shared" si="6"/>
        <v>0</v>
      </c>
    </row>
    <row r="45" spans="1:38" s="2" customFormat="1" ht="15.75" hidden="1">
      <c r="A45" s="6" t="s">
        <v>173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f>B45+J45+R45</f>
        <v>0</v>
      </c>
      <c r="AA45" s="4">
        <f t="shared" si="9"/>
        <v>0</v>
      </c>
      <c r="AB45" s="4">
        <f t="shared" si="10"/>
        <v>0</v>
      </c>
      <c r="AC45" s="4">
        <f t="shared" si="11"/>
        <v>0</v>
      </c>
      <c r="AD45" s="4">
        <f t="shared" si="12"/>
        <v>0</v>
      </c>
      <c r="AE45" s="4">
        <f t="shared" si="13"/>
        <v>0</v>
      </c>
      <c r="AF45" s="4">
        <f t="shared" si="14"/>
        <v>0</v>
      </c>
      <c r="AG45" s="4">
        <f t="shared" si="15"/>
        <v>0</v>
      </c>
      <c r="AH45" s="101">
        <f t="shared" si="2"/>
        <v>0</v>
      </c>
      <c r="AI45" s="101">
        <f t="shared" si="3"/>
        <v>0</v>
      </c>
      <c r="AJ45" s="101">
        <f t="shared" si="4"/>
        <v>0</v>
      </c>
      <c r="AK45" s="101">
        <f t="shared" si="5"/>
        <v>0</v>
      </c>
      <c r="AL45" s="101">
        <f t="shared" si="6"/>
        <v>0</v>
      </c>
    </row>
    <row r="46" spans="1:38" s="2" customFormat="1" ht="15.75">
      <c r="A46" s="6" t="s">
        <v>174</v>
      </c>
      <c r="B46" s="4">
        <f>B47+B48+B49</f>
        <v>350000</v>
      </c>
      <c r="C46" s="4">
        <f>C47+C48+C49</f>
        <v>350000</v>
      </c>
      <c r="D46" s="4">
        <f>D47+D48+D49</f>
        <v>350000</v>
      </c>
      <c r="E46" s="4">
        <f aca="true" t="shared" si="19" ref="E46:Y46">E47+E48+E49</f>
        <v>0</v>
      </c>
      <c r="F46" s="4">
        <f t="shared" si="19"/>
        <v>0</v>
      </c>
      <c r="G46" s="4">
        <f t="shared" si="19"/>
        <v>0</v>
      </c>
      <c r="H46" s="4">
        <f t="shared" si="19"/>
        <v>0</v>
      </c>
      <c r="I46" s="4">
        <f t="shared" si="19"/>
        <v>0</v>
      </c>
      <c r="J46" s="4">
        <f t="shared" si="19"/>
        <v>0</v>
      </c>
      <c r="K46" s="4">
        <f>K47+K48+K49</f>
        <v>0</v>
      </c>
      <c r="L46" s="4">
        <f>L47+L48+L49</f>
        <v>0</v>
      </c>
      <c r="M46" s="4">
        <f t="shared" si="19"/>
        <v>0</v>
      </c>
      <c r="N46" s="4">
        <f t="shared" si="19"/>
        <v>0</v>
      </c>
      <c r="O46" s="4">
        <f t="shared" si="19"/>
        <v>0</v>
      </c>
      <c r="P46" s="4">
        <f t="shared" si="19"/>
        <v>0</v>
      </c>
      <c r="Q46" s="4">
        <f t="shared" si="19"/>
        <v>0</v>
      </c>
      <c r="R46" s="4">
        <f t="shared" si="19"/>
        <v>0</v>
      </c>
      <c r="S46" s="4">
        <f>S47+S48+S49</f>
        <v>0</v>
      </c>
      <c r="T46" s="4">
        <f>T47+T48+T49</f>
        <v>0</v>
      </c>
      <c r="U46" s="4">
        <f t="shared" si="19"/>
        <v>0</v>
      </c>
      <c r="V46" s="4">
        <f t="shared" si="19"/>
        <v>0</v>
      </c>
      <c r="W46" s="4">
        <f t="shared" si="19"/>
        <v>0</v>
      </c>
      <c r="X46" s="4">
        <f t="shared" si="19"/>
        <v>0</v>
      </c>
      <c r="Y46" s="4">
        <f t="shared" si="19"/>
        <v>0</v>
      </c>
      <c r="Z46" s="4">
        <f>B46+J46+R46</f>
        <v>350000</v>
      </c>
      <c r="AA46" s="4">
        <f t="shared" si="9"/>
        <v>350000</v>
      </c>
      <c r="AB46" s="4">
        <f t="shared" si="10"/>
        <v>350000</v>
      </c>
      <c r="AC46" s="4">
        <f t="shared" si="11"/>
        <v>0</v>
      </c>
      <c r="AD46" s="4">
        <f t="shared" si="12"/>
        <v>0</v>
      </c>
      <c r="AE46" s="4">
        <f t="shared" si="13"/>
        <v>0</v>
      </c>
      <c r="AF46" s="4">
        <f t="shared" si="14"/>
        <v>0</v>
      </c>
      <c r="AG46" s="4">
        <f t="shared" si="15"/>
        <v>0</v>
      </c>
      <c r="AH46" s="101">
        <f t="shared" si="2"/>
        <v>0</v>
      </c>
      <c r="AI46" s="101">
        <f t="shared" si="3"/>
        <v>0</v>
      </c>
      <c r="AJ46" s="101">
        <f t="shared" si="4"/>
        <v>0</v>
      </c>
      <c r="AK46" s="101">
        <f t="shared" si="5"/>
        <v>0</v>
      </c>
      <c r="AL46" s="101">
        <f t="shared" si="6"/>
        <v>0</v>
      </c>
    </row>
    <row r="47" spans="1:38" s="2" customFormat="1" ht="15.75" hidden="1">
      <c r="A47" s="78" t="s">
        <v>250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aca="true" t="shared" si="20" ref="Z47:AG56">B47+J47+R47</f>
        <v>0</v>
      </c>
      <c r="AA47" s="4">
        <f t="shared" si="20"/>
        <v>0</v>
      </c>
      <c r="AB47" s="4">
        <f t="shared" si="20"/>
        <v>0</v>
      </c>
      <c r="AC47" s="4">
        <f t="shared" si="20"/>
        <v>0</v>
      </c>
      <c r="AD47" s="4">
        <f t="shared" si="20"/>
        <v>0</v>
      </c>
      <c r="AE47" s="4">
        <f t="shared" si="20"/>
        <v>0</v>
      </c>
      <c r="AF47" s="4">
        <f t="shared" si="20"/>
        <v>0</v>
      </c>
      <c r="AG47" s="4">
        <f t="shared" si="20"/>
        <v>0</v>
      </c>
      <c r="AH47" s="101">
        <f t="shared" si="2"/>
        <v>0</v>
      </c>
      <c r="AI47" s="101">
        <f t="shared" si="3"/>
        <v>0</v>
      </c>
      <c r="AJ47" s="101">
        <f t="shared" si="4"/>
        <v>0</v>
      </c>
      <c r="AK47" s="101">
        <f t="shared" si="5"/>
        <v>0</v>
      </c>
      <c r="AL47" s="101">
        <f t="shared" si="6"/>
        <v>0</v>
      </c>
    </row>
    <row r="48" spans="1:38" s="2" customFormat="1" ht="15.75">
      <c r="A48" s="78" t="s">
        <v>251</v>
      </c>
      <c r="B48" s="4">
        <v>350000</v>
      </c>
      <c r="C48" s="4">
        <v>350000</v>
      </c>
      <c r="D48" s="4">
        <v>350000</v>
      </c>
      <c r="E48" s="4"/>
      <c r="F48" s="4"/>
      <c r="G48" s="4"/>
      <c r="H48" s="4"/>
      <c r="I48" s="4"/>
      <c r="J48" s="4">
        <v>0</v>
      </c>
      <c r="K48" s="4">
        <v>0</v>
      </c>
      <c r="L48" s="4">
        <v>0</v>
      </c>
      <c r="M48" s="4"/>
      <c r="N48" s="4"/>
      <c r="O48" s="4"/>
      <c r="P48" s="4"/>
      <c r="Q48" s="4"/>
      <c r="R48" s="4">
        <v>0</v>
      </c>
      <c r="S48" s="4">
        <v>0</v>
      </c>
      <c r="T48" s="4">
        <v>0</v>
      </c>
      <c r="U48" s="4"/>
      <c r="V48" s="4"/>
      <c r="W48" s="4"/>
      <c r="X48" s="4"/>
      <c r="Y48" s="4"/>
      <c r="Z48" s="4">
        <f t="shared" si="20"/>
        <v>350000</v>
      </c>
      <c r="AA48" s="4">
        <f t="shared" si="20"/>
        <v>350000</v>
      </c>
      <c r="AB48" s="4">
        <f t="shared" si="20"/>
        <v>350000</v>
      </c>
      <c r="AC48" s="4">
        <f t="shared" si="20"/>
        <v>0</v>
      </c>
      <c r="AD48" s="4">
        <f t="shared" si="20"/>
        <v>0</v>
      </c>
      <c r="AE48" s="4">
        <f t="shared" si="20"/>
        <v>0</v>
      </c>
      <c r="AF48" s="4">
        <f t="shared" si="20"/>
        <v>0</v>
      </c>
      <c r="AG48" s="4">
        <f t="shared" si="20"/>
        <v>0</v>
      </c>
      <c r="AH48" s="101">
        <f t="shared" si="2"/>
        <v>0</v>
      </c>
      <c r="AI48" s="101">
        <f t="shared" si="3"/>
        <v>0</v>
      </c>
      <c r="AJ48" s="101">
        <f t="shared" si="4"/>
        <v>0</v>
      </c>
      <c r="AK48" s="101">
        <f t="shared" si="5"/>
        <v>0</v>
      </c>
      <c r="AL48" s="101">
        <f t="shared" si="6"/>
        <v>0</v>
      </c>
    </row>
    <row r="49" spans="1:38" s="2" customFormat="1" ht="15.75" hidden="1">
      <c r="A49" s="78" t="s">
        <v>252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0"/>
        <v>0</v>
      </c>
      <c r="AA49" s="4">
        <f t="shared" si="20"/>
        <v>0</v>
      </c>
      <c r="AB49" s="4">
        <f t="shared" si="20"/>
        <v>0</v>
      </c>
      <c r="AC49" s="4">
        <f t="shared" si="20"/>
        <v>0</v>
      </c>
      <c r="AD49" s="4">
        <f t="shared" si="20"/>
        <v>0</v>
      </c>
      <c r="AE49" s="4">
        <f t="shared" si="20"/>
        <v>0</v>
      </c>
      <c r="AF49" s="4">
        <f t="shared" si="20"/>
        <v>0</v>
      </c>
      <c r="AG49" s="4">
        <f t="shared" si="20"/>
        <v>0</v>
      </c>
      <c r="AH49" s="101">
        <f t="shared" si="2"/>
        <v>0</v>
      </c>
      <c r="AI49" s="101">
        <f t="shared" si="3"/>
        <v>0</v>
      </c>
      <c r="AJ49" s="101">
        <f t="shared" si="4"/>
        <v>0</v>
      </c>
      <c r="AK49" s="101">
        <f t="shared" si="5"/>
        <v>0</v>
      </c>
      <c r="AL49" s="101">
        <f t="shared" si="6"/>
        <v>0</v>
      </c>
    </row>
    <row r="50" spans="1:38" s="2" customFormat="1" ht="15.75">
      <c r="A50" s="78" t="s">
        <v>175</v>
      </c>
      <c r="B50" s="4">
        <f>B51+B52+B53+B54+B55+B56</f>
        <v>280000</v>
      </c>
      <c r="C50" s="4">
        <f>C51+C52+C53+C54+C55+C56</f>
        <v>130000</v>
      </c>
      <c r="D50" s="4">
        <f>D51+D52+D53+D54+D55+D56</f>
        <v>130000</v>
      </c>
      <c r="E50" s="4">
        <f aca="true" t="shared" si="21" ref="E50:Y50">E51+E52+E53+E54+E55+E56</f>
        <v>0</v>
      </c>
      <c r="F50" s="4">
        <f t="shared" si="21"/>
        <v>0</v>
      </c>
      <c r="G50" s="4">
        <f t="shared" si="21"/>
        <v>0</v>
      </c>
      <c r="H50" s="4">
        <f t="shared" si="21"/>
        <v>0</v>
      </c>
      <c r="I50" s="4">
        <f t="shared" si="21"/>
        <v>0</v>
      </c>
      <c r="J50" s="4">
        <f t="shared" si="21"/>
        <v>0</v>
      </c>
      <c r="K50" s="4">
        <f>K51+K52+K53+K54+K55+K56</f>
        <v>0</v>
      </c>
      <c r="L50" s="4">
        <f>L51+L52+L53+L54+L55+L56</f>
        <v>0</v>
      </c>
      <c r="M50" s="4">
        <f t="shared" si="21"/>
        <v>0</v>
      </c>
      <c r="N50" s="4">
        <f t="shared" si="21"/>
        <v>0</v>
      </c>
      <c r="O50" s="4">
        <f t="shared" si="21"/>
        <v>0</v>
      </c>
      <c r="P50" s="4">
        <f t="shared" si="21"/>
        <v>0</v>
      </c>
      <c r="Q50" s="4">
        <f t="shared" si="21"/>
        <v>0</v>
      </c>
      <c r="R50" s="4">
        <f t="shared" si="21"/>
        <v>0</v>
      </c>
      <c r="S50" s="4">
        <f>S51+S52+S53+S54+S55+S56</f>
        <v>0</v>
      </c>
      <c r="T50" s="4">
        <f>T51+T52+T53+T54+T55+T56</f>
        <v>0</v>
      </c>
      <c r="U50" s="4">
        <f t="shared" si="21"/>
        <v>0</v>
      </c>
      <c r="V50" s="4">
        <f t="shared" si="21"/>
        <v>0</v>
      </c>
      <c r="W50" s="4">
        <f t="shared" si="21"/>
        <v>0</v>
      </c>
      <c r="X50" s="4">
        <f t="shared" si="21"/>
        <v>0</v>
      </c>
      <c r="Y50" s="4">
        <f t="shared" si="21"/>
        <v>0</v>
      </c>
      <c r="Z50" s="4">
        <f t="shared" si="20"/>
        <v>280000</v>
      </c>
      <c r="AA50" s="4">
        <f t="shared" si="20"/>
        <v>130000</v>
      </c>
      <c r="AB50" s="4">
        <f t="shared" si="20"/>
        <v>130000</v>
      </c>
      <c r="AC50" s="4">
        <f t="shared" si="20"/>
        <v>0</v>
      </c>
      <c r="AD50" s="4">
        <f t="shared" si="20"/>
        <v>0</v>
      </c>
      <c r="AE50" s="4">
        <f t="shared" si="20"/>
        <v>0</v>
      </c>
      <c r="AF50" s="4">
        <f t="shared" si="20"/>
        <v>0</v>
      </c>
      <c r="AG50" s="4">
        <f t="shared" si="20"/>
        <v>0</v>
      </c>
      <c r="AH50" s="101">
        <f t="shared" si="2"/>
        <v>0</v>
      </c>
      <c r="AI50" s="101">
        <f t="shared" si="3"/>
        <v>0</v>
      </c>
      <c r="AJ50" s="101">
        <f t="shared" si="4"/>
        <v>0</v>
      </c>
      <c r="AK50" s="101">
        <f t="shared" si="5"/>
        <v>0</v>
      </c>
      <c r="AL50" s="101">
        <f t="shared" si="6"/>
        <v>0</v>
      </c>
    </row>
    <row r="51" spans="1:38" s="2" customFormat="1" ht="31.5">
      <c r="A51" s="78" t="s">
        <v>254</v>
      </c>
      <c r="B51" s="4">
        <v>130000</v>
      </c>
      <c r="C51" s="4">
        <v>130000</v>
      </c>
      <c r="D51" s="4">
        <v>130000</v>
      </c>
      <c r="E51" s="4"/>
      <c r="F51" s="4"/>
      <c r="G51" s="4"/>
      <c r="H51" s="4"/>
      <c r="I51" s="4"/>
      <c r="J51" s="4">
        <v>0</v>
      </c>
      <c r="K51" s="4">
        <v>0</v>
      </c>
      <c r="L51" s="4">
        <v>0</v>
      </c>
      <c r="M51" s="4"/>
      <c r="N51" s="4"/>
      <c r="O51" s="4"/>
      <c r="P51" s="4"/>
      <c r="Q51" s="4"/>
      <c r="R51" s="4">
        <v>0</v>
      </c>
      <c r="S51" s="4">
        <v>0</v>
      </c>
      <c r="T51" s="4">
        <v>0</v>
      </c>
      <c r="U51" s="4"/>
      <c r="V51" s="4"/>
      <c r="W51" s="4"/>
      <c r="X51" s="4"/>
      <c r="Y51" s="4"/>
      <c r="Z51" s="4">
        <f t="shared" si="20"/>
        <v>130000</v>
      </c>
      <c r="AA51" s="4">
        <f t="shared" si="20"/>
        <v>130000</v>
      </c>
      <c r="AB51" s="4">
        <f t="shared" si="20"/>
        <v>130000</v>
      </c>
      <c r="AC51" s="4">
        <f t="shared" si="20"/>
        <v>0</v>
      </c>
      <c r="AD51" s="4">
        <f t="shared" si="20"/>
        <v>0</v>
      </c>
      <c r="AE51" s="4">
        <f t="shared" si="20"/>
        <v>0</v>
      </c>
      <c r="AF51" s="4">
        <f t="shared" si="20"/>
        <v>0</v>
      </c>
      <c r="AG51" s="4">
        <f t="shared" si="20"/>
        <v>0</v>
      </c>
      <c r="AH51" s="101">
        <f t="shared" si="2"/>
        <v>0</v>
      </c>
      <c r="AI51" s="101">
        <f t="shared" si="3"/>
        <v>0</v>
      </c>
      <c r="AJ51" s="101">
        <f t="shared" si="4"/>
        <v>0</v>
      </c>
      <c r="AK51" s="101">
        <f t="shared" si="5"/>
        <v>0</v>
      </c>
      <c r="AL51" s="101">
        <f t="shared" si="6"/>
        <v>0</v>
      </c>
    </row>
    <row r="52" spans="1:38" s="2" customFormat="1" ht="31.5" hidden="1">
      <c r="A52" s="78" t="s">
        <v>255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20"/>
        <v>0</v>
      </c>
      <c r="AA52" s="4">
        <f t="shared" si="20"/>
        <v>0</v>
      </c>
      <c r="AB52" s="4">
        <f t="shared" si="20"/>
        <v>0</v>
      </c>
      <c r="AC52" s="4">
        <f t="shared" si="20"/>
        <v>0</v>
      </c>
      <c r="AD52" s="4">
        <f t="shared" si="20"/>
        <v>0</v>
      </c>
      <c r="AE52" s="4">
        <f t="shared" si="20"/>
        <v>0</v>
      </c>
      <c r="AF52" s="4">
        <f t="shared" si="20"/>
        <v>0</v>
      </c>
      <c r="AG52" s="4">
        <f t="shared" si="20"/>
        <v>0</v>
      </c>
      <c r="AH52" s="101">
        <f t="shared" si="2"/>
        <v>0</v>
      </c>
      <c r="AI52" s="101">
        <f t="shared" si="3"/>
        <v>0</v>
      </c>
      <c r="AJ52" s="101">
        <f t="shared" si="4"/>
        <v>0</v>
      </c>
      <c r="AK52" s="101">
        <f t="shared" si="5"/>
        <v>0</v>
      </c>
      <c r="AL52" s="101">
        <f t="shared" si="6"/>
        <v>0</v>
      </c>
    </row>
    <row r="53" spans="1:38" s="2" customFormat="1" ht="31.5" hidden="1">
      <c r="A53" s="78" t="s">
        <v>256</v>
      </c>
      <c r="B53" s="4">
        <v>150000</v>
      </c>
      <c r="C53" s="4">
        <v>0</v>
      </c>
      <c r="D53" s="4">
        <v>0</v>
      </c>
      <c r="E53" s="4"/>
      <c r="F53" s="4"/>
      <c r="G53" s="4"/>
      <c r="H53" s="4"/>
      <c r="I53" s="4"/>
      <c r="J53" s="4">
        <v>0</v>
      </c>
      <c r="K53" s="4">
        <v>0</v>
      </c>
      <c r="L53" s="4">
        <v>0</v>
      </c>
      <c r="M53" s="4"/>
      <c r="N53" s="4"/>
      <c r="O53" s="4"/>
      <c r="P53" s="4"/>
      <c r="Q53" s="4"/>
      <c r="R53" s="4">
        <v>0</v>
      </c>
      <c r="S53" s="4">
        <v>0</v>
      </c>
      <c r="T53" s="4">
        <v>0</v>
      </c>
      <c r="U53" s="4"/>
      <c r="V53" s="4"/>
      <c r="W53" s="4"/>
      <c r="X53" s="4"/>
      <c r="Y53" s="4"/>
      <c r="Z53" s="4">
        <f t="shared" si="20"/>
        <v>150000</v>
      </c>
      <c r="AA53" s="4">
        <f t="shared" si="20"/>
        <v>0</v>
      </c>
      <c r="AB53" s="4">
        <f t="shared" si="20"/>
        <v>0</v>
      </c>
      <c r="AC53" s="4">
        <f t="shared" si="20"/>
        <v>0</v>
      </c>
      <c r="AD53" s="4">
        <f t="shared" si="20"/>
        <v>0</v>
      </c>
      <c r="AE53" s="4">
        <f t="shared" si="20"/>
        <v>0</v>
      </c>
      <c r="AF53" s="4">
        <f t="shared" si="20"/>
        <v>0</v>
      </c>
      <c r="AG53" s="4">
        <f t="shared" si="20"/>
        <v>0</v>
      </c>
      <c r="AH53" s="101">
        <f t="shared" si="2"/>
        <v>0</v>
      </c>
      <c r="AI53" s="101">
        <f t="shared" si="3"/>
        <v>0</v>
      </c>
      <c r="AJ53" s="101">
        <f t="shared" si="4"/>
        <v>0</v>
      </c>
      <c r="AK53" s="101">
        <f t="shared" si="5"/>
        <v>0</v>
      </c>
      <c r="AL53" s="101">
        <f t="shared" si="6"/>
        <v>0</v>
      </c>
    </row>
    <row r="54" spans="1:38" s="2" customFormat="1" ht="31.5" hidden="1">
      <c r="A54" s="78" t="s">
        <v>257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f t="shared" si="20"/>
        <v>0</v>
      </c>
      <c r="AA54" s="4">
        <f t="shared" si="20"/>
        <v>0</v>
      </c>
      <c r="AB54" s="4">
        <f t="shared" si="20"/>
        <v>0</v>
      </c>
      <c r="AC54" s="4">
        <f t="shared" si="20"/>
        <v>0</v>
      </c>
      <c r="AD54" s="4">
        <f t="shared" si="20"/>
        <v>0</v>
      </c>
      <c r="AE54" s="4">
        <f t="shared" si="20"/>
        <v>0</v>
      </c>
      <c r="AF54" s="4">
        <f t="shared" si="20"/>
        <v>0</v>
      </c>
      <c r="AG54" s="4">
        <f t="shared" si="20"/>
        <v>0</v>
      </c>
      <c r="AH54" s="101">
        <f t="shared" si="2"/>
        <v>0</v>
      </c>
      <c r="AI54" s="101">
        <f t="shared" si="3"/>
        <v>0</v>
      </c>
      <c r="AJ54" s="101">
        <f t="shared" si="4"/>
        <v>0</v>
      </c>
      <c r="AK54" s="101">
        <f t="shared" si="5"/>
        <v>0</v>
      </c>
      <c r="AL54" s="101">
        <f t="shared" si="6"/>
        <v>0</v>
      </c>
    </row>
    <row r="55" spans="1:38" s="2" customFormat="1" ht="15.75" hidden="1">
      <c r="A55" s="78" t="s">
        <v>253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f t="shared" si="20"/>
        <v>0</v>
      </c>
      <c r="AA55" s="4">
        <f t="shared" si="20"/>
        <v>0</v>
      </c>
      <c r="AB55" s="4">
        <f t="shared" si="20"/>
        <v>0</v>
      </c>
      <c r="AC55" s="4">
        <f t="shared" si="20"/>
        <v>0</v>
      </c>
      <c r="AD55" s="4">
        <f t="shared" si="20"/>
        <v>0</v>
      </c>
      <c r="AE55" s="4">
        <f t="shared" si="20"/>
        <v>0</v>
      </c>
      <c r="AF55" s="4">
        <f t="shared" si="20"/>
        <v>0</v>
      </c>
      <c r="AG55" s="4">
        <f t="shared" si="20"/>
        <v>0</v>
      </c>
      <c r="AH55" s="101">
        <f t="shared" si="2"/>
        <v>0</v>
      </c>
      <c r="AI55" s="101">
        <f t="shared" si="3"/>
        <v>0</v>
      </c>
      <c r="AJ55" s="101">
        <f t="shared" si="4"/>
        <v>0</v>
      </c>
      <c r="AK55" s="101">
        <f t="shared" si="5"/>
        <v>0</v>
      </c>
      <c r="AL55" s="101">
        <f t="shared" si="6"/>
        <v>0</v>
      </c>
    </row>
    <row r="56" spans="1:38" s="2" customFormat="1" ht="31.5" hidden="1">
      <c r="A56" s="78" t="s">
        <v>262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f t="shared" si="20"/>
        <v>0</v>
      </c>
      <c r="AA56" s="4">
        <f t="shared" si="20"/>
        <v>0</v>
      </c>
      <c r="AB56" s="4">
        <f t="shared" si="20"/>
        <v>0</v>
      </c>
      <c r="AC56" s="4">
        <f t="shared" si="20"/>
        <v>0</v>
      </c>
      <c r="AD56" s="4">
        <f t="shared" si="20"/>
        <v>0</v>
      </c>
      <c r="AE56" s="4">
        <f t="shared" si="20"/>
        <v>0</v>
      </c>
      <c r="AF56" s="4">
        <f t="shared" si="20"/>
        <v>0</v>
      </c>
      <c r="AG56" s="4">
        <f t="shared" si="20"/>
        <v>0</v>
      </c>
      <c r="AH56" s="101">
        <f t="shared" si="2"/>
        <v>0</v>
      </c>
      <c r="AI56" s="101">
        <f t="shared" si="3"/>
        <v>0</v>
      </c>
      <c r="AJ56" s="101">
        <f t="shared" si="4"/>
        <v>0</v>
      </c>
      <c r="AK56" s="101">
        <f t="shared" si="5"/>
        <v>0</v>
      </c>
      <c r="AL56" s="101">
        <f t="shared" si="6"/>
        <v>0</v>
      </c>
    </row>
    <row r="57" spans="1:38" s="2" customFormat="1" ht="15.75" hidden="1">
      <c r="A57" s="78" t="s">
        <v>176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>
        <f aca="true" t="shared" si="22" ref="Z57:AG59">B57+J57+R57</f>
        <v>0</v>
      </c>
      <c r="AA57" s="4">
        <f t="shared" si="22"/>
        <v>0</v>
      </c>
      <c r="AB57" s="4">
        <f t="shared" si="22"/>
        <v>0</v>
      </c>
      <c r="AC57" s="4">
        <f t="shared" si="22"/>
        <v>0</v>
      </c>
      <c r="AD57" s="4">
        <f t="shared" si="22"/>
        <v>0</v>
      </c>
      <c r="AE57" s="4">
        <f t="shared" si="22"/>
        <v>0</v>
      </c>
      <c r="AF57" s="4">
        <f t="shared" si="22"/>
        <v>0</v>
      </c>
      <c r="AG57" s="4">
        <f t="shared" si="22"/>
        <v>0</v>
      </c>
      <c r="AH57" s="101">
        <f t="shared" si="2"/>
        <v>0</v>
      </c>
      <c r="AI57" s="101">
        <f t="shared" si="3"/>
        <v>0</v>
      </c>
      <c r="AJ57" s="101">
        <f t="shared" si="4"/>
        <v>0</v>
      </c>
      <c r="AK57" s="101">
        <f t="shared" si="5"/>
        <v>0</v>
      </c>
      <c r="AL57" s="101">
        <f t="shared" si="6"/>
        <v>0</v>
      </c>
    </row>
    <row r="58" spans="1:38" s="17" customFormat="1" ht="15.75">
      <c r="A58" s="93" t="s">
        <v>177</v>
      </c>
      <c r="B58" s="13">
        <f>B45+B46+B50+B57</f>
        <v>630000</v>
      </c>
      <c r="C58" s="13">
        <f>C45+C46+C50+C57</f>
        <v>480000</v>
      </c>
      <c r="D58" s="13">
        <f>D45+D46+D50+D57</f>
        <v>480000</v>
      </c>
      <c r="E58" s="13">
        <f aca="true" t="shared" si="23" ref="E58:Y58">E45+E46+E50+E57</f>
        <v>0</v>
      </c>
      <c r="F58" s="13">
        <f t="shared" si="23"/>
        <v>0</v>
      </c>
      <c r="G58" s="13">
        <f t="shared" si="23"/>
        <v>0</v>
      </c>
      <c r="H58" s="13">
        <f t="shared" si="23"/>
        <v>0</v>
      </c>
      <c r="I58" s="13">
        <f t="shared" si="23"/>
        <v>0</v>
      </c>
      <c r="J58" s="13">
        <f t="shared" si="23"/>
        <v>0</v>
      </c>
      <c r="K58" s="13">
        <f>K45+K46+K50+K57</f>
        <v>0</v>
      </c>
      <c r="L58" s="13">
        <f>L45+L46+L50+L57</f>
        <v>0</v>
      </c>
      <c r="M58" s="13">
        <f t="shared" si="23"/>
        <v>0</v>
      </c>
      <c r="N58" s="13">
        <f t="shared" si="23"/>
        <v>0</v>
      </c>
      <c r="O58" s="13">
        <f t="shared" si="23"/>
        <v>0</v>
      </c>
      <c r="P58" s="13">
        <f t="shared" si="23"/>
        <v>0</v>
      </c>
      <c r="Q58" s="13">
        <f t="shared" si="23"/>
        <v>0</v>
      </c>
      <c r="R58" s="13">
        <f t="shared" si="23"/>
        <v>0</v>
      </c>
      <c r="S58" s="13">
        <f>S45+S46+S50+S57</f>
        <v>0</v>
      </c>
      <c r="T58" s="13">
        <f>T45+T46+T50+T57</f>
        <v>0</v>
      </c>
      <c r="U58" s="13">
        <f t="shared" si="23"/>
        <v>0</v>
      </c>
      <c r="V58" s="13">
        <f t="shared" si="23"/>
        <v>0</v>
      </c>
      <c r="W58" s="13">
        <f t="shared" si="23"/>
        <v>0</v>
      </c>
      <c r="X58" s="13">
        <f t="shared" si="23"/>
        <v>0</v>
      </c>
      <c r="Y58" s="13">
        <f t="shared" si="23"/>
        <v>0</v>
      </c>
      <c r="Z58" s="13">
        <f t="shared" si="22"/>
        <v>630000</v>
      </c>
      <c r="AA58" s="13">
        <f t="shared" si="22"/>
        <v>480000</v>
      </c>
      <c r="AB58" s="13">
        <f t="shared" si="22"/>
        <v>480000</v>
      </c>
      <c r="AC58" s="13">
        <f t="shared" si="22"/>
        <v>0</v>
      </c>
      <c r="AD58" s="13">
        <f t="shared" si="22"/>
        <v>0</v>
      </c>
      <c r="AE58" s="13">
        <f t="shared" si="22"/>
        <v>0</v>
      </c>
      <c r="AF58" s="13">
        <f t="shared" si="22"/>
        <v>0</v>
      </c>
      <c r="AG58" s="13">
        <f t="shared" si="22"/>
        <v>0</v>
      </c>
      <c r="AH58" s="101">
        <f t="shared" si="2"/>
        <v>0</v>
      </c>
      <c r="AI58" s="101">
        <f t="shared" si="3"/>
        <v>0</v>
      </c>
      <c r="AJ58" s="101">
        <f t="shared" si="4"/>
        <v>0</v>
      </c>
      <c r="AK58" s="101">
        <f t="shared" si="5"/>
        <v>0</v>
      </c>
      <c r="AL58" s="101">
        <f t="shared" si="6"/>
        <v>0</v>
      </c>
    </row>
    <row r="59" spans="1:38" s="2" customFormat="1" ht="15.75" hidden="1">
      <c r="A59" s="78" t="s">
        <v>178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>
        <f t="shared" si="22"/>
        <v>0</v>
      </c>
      <c r="AA59" s="4">
        <f t="shared" si="22"/>
        <v>0</v>
      </c>
      <c r="AB59" s="4">
        <f t="shared" si="22"/>
        <v>0</v>
      </c>
      <c r="AC59" s="4">
        <f t="shared" si="22"/>
        <v>0</v>
      </c>
      <c r="AD59" s="4">
        <f t="shared" si="22"/>
        <v>0</v>
      </c>
      <c r="AE59" s="4">
        <f t="shared" si="22"/>
        <v>0</v>
      </c>
      <c r="AF59" s="4">
        <f t="shared" si="22"/>
        <v>0</v>
      </c>
      <c r="AG59" s="4">
        <f t="shared" si="22"/>
        <v>0</v>
      </c>
      <c r="AH59" s="101">
        <f t="shared" si="2"/>
        <v>0</v>
      </c>
      <c r="AI59" s="101">
        <f t="shared" si="3"/>
        <v>0</v>
      </c>
      <c r="AJ59" s="101">
        <f t="shared" si="4"/>
        <v>0</v>
      </c>
      <c r="AK59" s="101">
        <f t="shared" si="5"/>
        <v>0</v>
      </c>
      <c r="AL59" s="101">
        <f t="shared" si="6"/>
        <v>0</v>
      </c>
    </row>
    <row r="60" spans="1:38" s="96" customFormat="1" ht="15.75" hidden="1">
      <c r="A60" s="94" t="s">
        <v>258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>
        <f aca="true" t="shared" si="24" ref="Z60:AG61">B60+J60+R60</f>
        <v>0</v>
      </c>
      <c r="AA60" s="95">
        <f t="shared" si="24"/>
        <v>0</v>
      </c>
      <c r="AB60" s="95">
        <f t="shared" si="24"/>
        <v>0</v>
      </c>
      <c r="AC60" s="95">
        <f t="shared" si="24"/>
        <v>0</v>
      </c>
      <c r="AD60" s="95">
        <f t="shared" si="24"/>
        <v>0</v>
      </c>
      <c r="AE60" s="95">
        <f t="shared" si="24"/>
        <v>0</v>
      </c>
      <c r="AF60" s="95">
        <f t="shared" si="24"/>
        <v>0</v>
      </c>
      <c r="AG60" s="95">
        <f t="shared" si="24"/>
        <v>0</v>
      </c>
      <c r="AH60" s="101">
        <f t="shared" si="2"/>
        <v>0</v>
      </c>
      <c r="AI60" s="101">
        <f t="shared" si="3"/>
        <v>0</v>
      </c>
      <c r="AJ60" s="101">
        <f t="shared" si="4"/>
        <v>0</v>
      </c>
      <c r="AK60" s="101">
        <f t="shared" si="5"/>
        <v>0</v>
      </c>
      <c r="AL60" s="101">
        <f t="shared" si="6"/>
        <v>0</v>
      </c>
    </row>
    <row r="61" spans="1:38" s="96" customFormat="1" ht="15.75" hidden="1">
      <c r="A61" s="94" t="s">
        <v>258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>
        <f t="shared" si="24"/>
        <v>0</v>
      </c>
      <c r="AA61" s="95">
        <f t="shared" si="24"/>
        <v>0</v>
      </c>
      <c r="AB61" s="95">
        <f t="shared" si="24"/>
        <v>0</v>
      </c>
      <c r="AC61" s="95">
        <f t="shared" si="24"/>
        <v>0</v>
      </c>
      <c r="AD61" s="95">
        <f t="shared" si="24"/>
        <v>0</v>
      </c>
      <c r="AE61" s="95">
        <f t="shared" si="24"/>
        <v>0</v>
      </c>
      <c r="AF61" s="95">
        <f t="shared" si="24"/>
        <v>0</v>
      </c>
      <c r="AG61" s="95">
        <f t="shared" si="24"/>
        <v>0</v>
      </c>
      <c r="AH61" s="101">
        <f t="shared" si="2"/>
        <v>0</v>
      </c>
      <c r="AI61" s="101">
        <f t="shared" si="3"/>
        <v>0</v>
      </c>
      <c r="AJ61" s="101">
        <f t="shared" si="4"/>
        <v>0</v>
      </c>
      <c r="AK61" s="101">
        <f t="shared" si="5"/>
        <v>0</v>
      </c>
      <c r="AL61" s="101">
        <f t="shared" si="6"/>
        <v>0</v>
      </c>
    </row>
    <row r="62" spans="1:38" s="96" customFormat="1" ht="15.75" hidden="1">
      <c r="A62" s="94" t="s">
        <v>258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>
        <f aca="true" t="shared" si="25" ref="Z62:Z71">B62+J62+R62</f>
        <v>0</v>
      </c>
      <c r="AA62" s="95">
        <f aca="true" t="shared" si="26" ref="AA62:AA71">C62+K62+S62</f>
        <v>0</v>
      </c>
      <c r="AB62" s="95">
        <f aca="true" t="shared" si="27" ref="AB62:AB71">D62+L62+T62</f>
        <v>0</v>
      </c>
      <c r="AC62" s="95">
        <f aca="true" t="shared" si="28" ref="AC62:AC71">E62+M62+U62</f>
        <v>0</v>
      </c>
      <c r="AD62" s="95">
        <f aca="true" t="shared" si="29" ref="AD62:AD71">F62+N62+V62</f>
        <v>0</v>
      </c>
      <c r="AE62" s="95">
        <f aca="true" t="shared" si="30" ref="AE62:AE71">G62+O62+W62</f>
        <v>0</v>
      </c>
      <c r="AF62" s="95">
        <f aca="true" t="shared" si="31" ref="AF62:AF71">H62+P62+X62</f>
        <v>0</v>
      </c>
      <c r="AG62" s="95">
        <f aca="true" t="shared" si="32" ref="AG62:AG71">I62+Q62+Y62</f>
        <v>0</v>
      </c>
      <c r="AH62" s="101">
        <f t="shared" si="2"/>
        <v>0</v>
      </c>
      <c r="AI62" s="101">
        <f t="shared" si="3"/>
        <v>0</v>
      </c>
      <c r="AJ62" s="101">
        <f t="shared" si="4"/>
        <v>0</v>
      </c>
      <c r="AK62" s="101">
        <f t="shared" si="5"/>
        <v>0</v>
      </c>
      <c r="AL62" s="101">
        <f t="shared" si="6"/>
        <v>0</v>
      </c>
    </row>
    <row r="63" spans="1:38" s="2" customFormat="1" ht="15.75">
      <c r="A63" s="78" t="s">
        <v>179</v>
      </c>
      <c r="B63" s="4">
        <v>50000</v>
      </c>
      <c r="C63" s="4">
        <v>50000</v>
      </c>
      <c r="D63" s="4">
        <v>50000</v>
      </c>
      <c r="E63" s="4"/>
      <c r="F63" s="4"/>
      <c r="G63" s="4"/>
      <c r="H63" s="4"/>
      <c r="I63" s="4"/>
      <c r="J63" s="4">
        <v>0</v>
      </c>
      <c r="K63" s="4">
        <v>0</v>
      </c>
      <c r="L63" s="4">
        <v>0</v>
      </c>
      <c r="M63" s="4"/>
      <c r="N63" s="4"/>
      <c r="O63" s="4"/>
      <c r="P63" s="4"/>
      <c r="Q63" s="4"/>
      <c r="R63" s="4">
        <v>0</v>
      </c>
      <c r="S63" s="4">
        <v>0</v>
      </c>
      <c r="T63" s="4">
        <v>0</v>
      </c>
      <c r="U63" s="4"/>
      <c r="V63" s="4"/>
      <c r="W63" s="4"/>
      <c r="X63" s="4"/>
      <c r="Y63" s="4"/>
      <c r="Z63" s="4">
        <f t="shared" si="25"/>
        <v>50000</v>
      </c>
      <c r="AA63" s="4">
        <f t="shared" si="26"/>
        <v>50000</v>
      </c>
      <c r="AB63" s="4">
        <f t="shared" si="27"/>
        <v>50000</v>
      </c>
      <c r="AC63" s="4">
        <f t="shared" si="28"/>
        <v>0</v>
      </c>
      <c r="AD63" s="4">
        <f t="shared" si="29"/>
        <v>0</v>
      </c>
      <c r="AE63" s="4">
        <f t="shared" si="30"/>
        <v>0</v>
      </c>
      <c r="AF63" s="4">
        <f t="shared" si="31"/>
        <v>0</v>
      </c>
      <c r="AG63" s="4">
        <f t="shared" si="32"/>
        <v>0</v>
      </c>
      <c r="AH63" s="101">
        <f t="shared" si="2"/>
        <v>0</v>
      </c>
      <c r="AI63" s="101">
        <f t="shared" si="3"/>
        <v>0</v>
      </c>
      <c r="AJ63" s="101">
        <f t="shared" si="4"/>
        <v>0</v>
      </c>
      <c r="AK63" s="101">
        <f t="shared" si="5"/>
        <v>0</v>
      </c>
      <c r="AL63" s="101">
        <f t="shared" si="6"/>
        <v>0</v>
      </c>
    </row>
    <row r="64" spans="1:38" s="96" customFormat="1" ht="31.5">
      <c r="A64" s="94" t="s">
        <v>260</v>
      </c>
      <c r="B64" s="95">
        <v>50000</v>
      </c>
      <c r="C64" s="95">
        <v>50000</v>
      </c>
      <c r="D64" s="95">
        <v>50000</v>
      </c>
      <c r="E64" s="95"/>
      <c r="F64" s="95"/>
      <c r="G64" s="95"/>
      <c r="H64" s="95"/>
      <c r="I64" s="95"/>
      <c r="J64" s="95">
        <v>0</v>
      </c>
      <c r="K64" s="95">
        <v>0</v>
      </c>
      <c r="L64" s="95">
        <v>0</v>
      </c>
      <c r="M64" s="95"/>
      <c r="N64" s="95"/>
      <c r="O64" s="95"/>
      <c r="P64" s="95"/>
      <c r="Q64" s="95"/>
      <c r="R64" s="95">
        <v>0</v>
      </c>
      <c r="S64" s="95">
        <v>0</v>
      </c>
      <c r="T64" s="95">
        <v>0</v>
      </c>
      <c r="U64" s="95"/>
      <c r="V64" s="95"/>
      <c r="W64" s="95"/>
      <c r="X64" s="95"/>
      <c r="Y64" s="95"/>
      <c r="Z64" s="95">
        <f t="shared" si="25"/>
        <v>50000</v>
      </c>
      <c r="AA64" s="95">
        <f t="shared" si="26"/>
        <v>50000</v>
      </c>
      <c r="AB64" s="95">
        <f t="shared" si="27"/>
        <v>50000</v>
      </c>
      <c r="AC64" s="95">
        <f t="shared" si="28"/>
        <v>0</v>
      </c>
      <c r="AD64" s="95">
        <f t="shared" si="29"/>
        <v>0</v>
      </c>
      <c r="AE64" s="95">
        <f t="shared" si="30"/>
        <v>0</v>
      </c>
      <c r="AF64" s="95">
        <f t="shared" si="31"/>
        <v>0</v>
      </c>
      <c r="AG64" s="95">
        <f t="shared" si="32"/>
        <v>0</v>
      </c>
      <c r="AH64" s="101">
        <f t="shared" si="2"/>
        <v>0</v>
      </c>
      <c r="AI64" s="101">
        <f t="shared" si="3"/>
        <v>0</v>
      </c>
      <c r="AJ64" s="101">
        <f t="shared" si="4"/>
        <v>0</v>
      </c>
      <c r="AK64" s="101">
        <f t="shared" si="5"/>
        <v>0</v>
      </c>
      <c r="AL64" s="101">
        <f t="shared" si="6"/>
        <v>0</v>
      </c>
    </row>
    <row r="65" spans="1:38" s="96" customFormat="1" ht="15.75" hidden="1">
      <c r="A65" s="94" t="s">
        <v>259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>
        <f t="shared" si="25"/>
        <v>0</v>
      </c>
      <c r="AA65" s="95">
        <f t="shared" si="26"/>
        <v>0</v>
      </c>
      <c r="AB65" s="95">
        <f t="shared" si="27"/>
        <v>0</v>
      </c>
      <c r="AC65" s="95">
        <f t="shared" si="28"/>
        <v>0</v>
      </c>
      <c r="AD65" s="95">
        <f t="shared" si="29"/>
        <v>0</v>
      </c>
      <c r="AE65" s="95">
        <f t="shared" si="30"/>
        <v>0</v>
      </c>
      <c r="AF65" s="95">
        <f t="shared" si="31"/>
        <v>0</v>
      </c>
      <c r="AG65" s="95">
        <f t="shared" si="32"/>
        <v>0</v>
      </c>
      <c r="AH65" s="101">
        <f t="shared" si="2"/>
        <v>0</v>
      </c>
      <c r="AI65" s="101">
        <f t="shared" si="3"/>
        <v>0</v>
      </c>
      <c r="AJ65" s="101">
        <f t="shared" si="4"/>
        <v>0</v>
      </c>
      <c r="AK65" s="101">
        <f t="shared" si="5"/>
        <v>0</v>
      </c>
      <c r="AL65" s="101">
        <f t="shared" si="6"/>
        <v>0</v>
      </c>
    </row>
    <row r="66" spans="1:38" s="96" customFormat="1" ht="15.75" hidden="1">
      <c r="A66" s="94" t="s">
        <v>259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>
        <f t="shared" si="25"/>
        <v>0</v>
      </c>
      <c r="AA66" s="95">
        <f t="shared" si="26"/>
        <v>0</v>
      </c>
      <c r="AB66" s="95">
        <f t="shared" si="27"/>
        <v>0</v>
      </c>
      <c r="AC66" s="95">
        <f t="shared" si="28"/>
        <v>0</v>
      </c>
      <c r="AD66" s="95">
        <f t="shared" si="29"/>
        <v>0</v>
      </c>
      <c r="AE66" s="95">
        <f t="shared" si="30"/>
        <v>0</v>
      </c>
      <c r="AF66" s="95">
        <f t="shared" si="31"/>
        <v>0</v>
      </c>
      <c r="AG66" s="95">
        <f t="shared" si="32"/>
        <v>0</v>
      </c>
      <c r="AH66" s="101">
        <f t="shared" si="2"/>
        <v>0</v>
      </c>
      <c r="AI66" s="101">
        <f t="shared" si="3"/>
        <v>0</v>
      </c>
      <c r="AJ66" s="101">
        <f t="shared" si="4"/>
        <v>0</v>
      </c>
      <c r="AK66" s="101">
        <f t="shared" si="5"/>
        <v>0</v>
      </c>
      <c r="AL66" s="101">
        <f t="shared" si="6"/>
        <v>0</v>
      </c>
    </row>
    <row r="67" spans="1:38" s="96" customFormat="1" ht="15.75" hidden="1">
      <c r="A67" s="94" t="s">
        <v>259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>
        <f t="shared" si="25"/>
        <v>0</v>
      </c>
      <c r="AA67" s="95">
        <f t="shared" si="26"/>
        <v>0</v>
      </c>
      <c r="AB67" s="95">
        <f t="shared" si="27"/>
        <v>0</v>
      </c>
      <c r="AC67" s="95">
        <f t="shared" si="28"/>
        <v>0</v>
      </c>
      <c r="AD67" s="95">
        <f t="shared" si="29"/>
        <v>0</v>
      </c>
      <c r="AE67" s="95">
        <f t="shared" si="30"/>
        <v>0</v>
      </c>
      <c r="AF67" s="95">
        <f t="shared" si="31"/>
        <v>0</v>
      </c>
      <c r="AG67" s="95">
        <f t="shared" si="32"/>
        <v>0</v>
      </c>
      <c r="AH67" s="101">
        <f t="shared" si="2"/>
        <v>0</v>
      </c>
      <c r="AI67" s="101">
        <f t="shared" si="3"/>
        <v>0</v>
      </c>
      <c r="AJ67" s="101">
        <f t="shared" si="4"/>
        <v>0</v>
      </c>
      <c r="AK67" s="101">
        <f t="shared" si="5"/>
        <v>0</v>
      </c>
      <c r="AL67" s="101">
        <f t="shared" si="6"/>
        <v>0</v>
      </c>
    </row>
    <row r="68" spans="1:38" s="96" customFormat="1" ht="15.75" hidden="1">
      <c r="A68" s="94" t="s">
        <v>259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>
        <f t="shared" si="25"/>
        <v>0</v>
      </c>
      <c r="AA68" s="95">
        <f t="shared" si="26"/>
        <v>0</v>
      </c>
      <c r="AB68" s="95">
        <f t="shared" si="27"/>
        <v>0</v>
      </c>
      <c r="AC68" s="95">
        <f t="shared" si="28"/>
        <v>0</v>
      </c>
      <c r="AD68" s="95">
        <f t="shared" si="29"/>
        <v>0</v>
      </c>
      <c r="AE68" s="95">
        <f t="shared" si="30"/>
        <v>0</v>
      </c>
      <c r="AF68" s="95">
        <f t="shared" si="31"/>
        <v>0</v>
      </c>
      <c r="AG68" s="95">
        <f t="shared" si="32"/>
        <v>0</v>
      </c>
      <c r="AH68" s="101">
        <f t="shared" si="2"/>
        <v>0</v>
      </c>
      <c r="AI68" s="101">
        <f t="shared" si="3"/>
        <v>0</v>
      </c>
      <c r="AJ68" s="101">
        <f t="shared" si="4"/>
        <v>0</v>
      </c>
      <c r="AK68" s="101">
        <f t="shared" si="5"/>
        <v>0</v>
      </c>
      <c r="AL68" s="101">
        <f t="shared" si="6"/>
        <v>0</v>
      </c>
    </row>
    <row r="69" spans="1:38" s="2" customFormat="1" ht="15.75" hidden="1">
      <c r="A69" s="78" t="s">
        <v>222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>
        <f t="shared" si="25"/>
        <v>0</v>
      </c>
      <c r="AA69" s="4">
        <f t="shared" si="26"/>
        <v>0</v>
      </c>
      <c r="AB69" s="4">
        <f t="shared" si="27"/>
        <v>0</v>
      </c>
      <c r="AC69" s="4">
        <f t="shared" si="28"/>
        <v>0</v>
      </c>
      <c r="AD69" s="4">
        <f t="shared" si="29"/>
        <v>0</v>
      </c>
      <c r="AE69" s="4">
        <f t="shared" si="30"/>
        <v>0</v>
      </c>
      <c r="AF69" s="4">
        <f t="shared" si="31"/>
        <v>0</v>
      </c>
      <c r="AG69" s="4">
        <f t="shared" si="32"/>
        <v>0</v>
      </c>
      <c r="AH69" s="101">
        <f t="shared" si="2"/>
        <v>0</v>
      </c>
      <c r="AI69" s="101">
        <f t="shared" si="3"/>
        <v>0</v>
      </c>
      <c r="AJ69" s="101">
        <f t="shared" si="4"/>
        <v>0</v>
      </c>
      <c r="AK69" s="101">
        <f t="shared" si="5"/>
        <v>0</v>
      </c>
      <c r="AL69" s="101">
        <f t="shared" si="6"/>
        <v>0</v>
      </c>
    </row>
    <row r="70" spans="1:38" s="96" customFormat="1" ht="15.75" hidden="1">
      <c r="A70" s="94" t="s">
        <v>261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>
        <f t="shared" si="25"/>
        <v>0</v>
      </c>
      <c r="AA70" s="95">
        <f t="shared" si="26"/>
        <v>0</v>
      </c>
      <c r="AB70" s="95">
        <f t="shared" si="27"/>
        <v>0</v>
      </c>
      <c r="AC70" s="95">
        <f t="shared" si="28"/>
        <v>0</v>
      </c>
      <c r="AD70" s="95">
        <f t="shared" si="29"/>
        <v>0</v>
      </c>
      <c r="AE70" s="95">
        <f t="shared" si="30"/>
        <v>0</v>
      </c>
      <c r="AF70" s="95">
        <f t="shared" si="31"/>
        <v>0</v>
      </c>
      <c r="AG70" s="95">
        <f t="shared" si="32"/>
        <v>0</v>
      </c>
      <c r="AH70" s="101">
        <f t="shared" si="2"/>
        <v>0</v>
      </c>
      <c r="AI70" s="101">
        <f t="shared" si="3"/>
        <v>0</v>
      </c>
      <c r="AJ70" s="101">
        <f t="shared" si="4"/>
        <v>0</v>
      </c>
      <c r="AK70" s="101">
        <f t="shared" si="5"/>
        <v>0</v>
      </c>
      <c r="AL70" s="101">
        <f t="shared" si="6"/>
        <v>0</v>
      </c>
    </row>
    <row r="71" spans="1:38" s="2" customFormat="1" ht="15.75">
      <c r="A71" s="78" t="s">
        <v>180</v>
      </c>
      <c r="B71" s="4">
        <v>12700</v>
      </c>
      <c r="C71" s="4">
        <v>12700</v>
      </c>
      <c r="D71" s="4">
        <v>12700</v>
      </c>
      <c r="E71" s="4"/>
      <c r="F71" s="4"/>
      <c r="G71" s="4"/>
      <c r="H71" s="4"/>
      <c r="I71" s="4"/>
      <c r="J71" s="4">
        <v>0</v>
      </c>
      <c r="K71" s="4">
        <v>0</v>
      </c>
      <c r="L71" s="4">
        <v>0</v>
      </c>
      <c r="M71" s="4"/>
      <c r="N71" s="4"/>
      <c r="O71" s="4"/>
      <c r="P71" s="4"/>
      <c r="Q71" s="4"/>
      <c r="R71" s="4">
        <v>0</v>
      </c>
      <c r="S71" s="4">
        <v>0</v>
      </c>
      <c r="T71" s="4">
        <v>0</v>
      </c>
      <c r="U71" s="4"/>
      <c r="V71" s="4"/>
      <c r="W71" s="4"/>
      <c r="X71" s="4"/>
      <c r="Y71" s="4"/>
      <c r="Z71" s="4">
        <f t="shared" si="25"/>
        <v>12700</v>
      </c>
      <c r="AA71" s="4">
        <f t="shared" si="26"/>
        <v>12700</v>
      </c>
      <c r="AB71" s="4">
        <f t="shared" si="27"/>
        <v>12700</v>
      </c>
      <c r="AC71" s="4">
        <f t="shared" si="28"/>
        <v>0</v>
      </c>
      <c r="AD71" s="4">
        <f t="shared" si="29"/>
        <v>0</v>
      </c>
      <c r="AE71" s="4">
        <f t="shared" si="30"/>
        <v>0</v>
      </c>
      <c r="AF71" s="4">
        <f t="shared" si="31"/>
        <v>0</v>
      </c>
      <c r="AG71" s="4">
        <f t="shared" si="32"/>
        <v>0</v>
      </c>
      <c r="AH71" s="101">
        <f t="shared" si="2"/>
        <v>0</v>
      </c>
      <c r="AI71" s="101">
        <f t="shared" si="3"/>
        <v>0</v>
      </c>
      <c r="AJ71" s="101">
        <f t="shared" si="4"/>
        <v>0</v>
      </c>
      <c r="AK71" s="101">
        <f t="shared" si="5"/>
        <v>0</v>
      </c>
      <c r="AL71" s="101">
        <f t="shared" si="6"/>
        <v>0</v>
      </c>
    </row>
    <row r="72" spans="1:38" s="2" customFormat="1" ht="15.75">
      <c r="A72" s="78" t="s">
        <v>181</v>
      </c>
      <c r="B72" s="4">
        <v>292824</v>
      </c>
      <c r="C72" s="4">
        <v>292824</v>
      </c>
      <c r="D72" s="4">
        <v>292824</v>
      </c>
      <c r="E72" s="4"/>
      <c r="F72" s="4"/>
      <c r="G72" s="4"/>
      <c r="H72" s="4"/>
      <c r="I72" s="4"/>
      <c r="J72" s="4">
        <v>0</v>
      </c>
      <c r="K72" s="4">
        <v>0</v>
      </c>
      <c r="L72" s="4">
        <v>0</v>
      </c>
      <c r="M72" s="4"/>
      <c r="N72" s="4"/>
      <c r="O72" s="4"/>
      <c r="P72" s="4"/>
      <c r="Q72" s="4"/>
      <c r="R72" s="4">
        <v>0</v>
      </c>
      <c r="S72" s="4">
        <v>0</v>
      </c>
      <c r="T72" s="4">
        <v>0</v>
      </c>
      <c r="U72" s="4"/>
      <c r="V72" s="4"/>
      <c r="W72" s="4"/>
      <c r="X72" s="4"/>
      <c r="Y72" s="4"/>
      <c r="Z72" s="4">
        <f aca="true" t="shared" si="33" ref="Z72:AG90">B72+J72+R72</f>
        <v>292824</v>
      </c>
      <c r="AA72" s="4">
        <f t="shared" si="33"/>
        <v>292824</v>
      </c>
      <c r="AB72" s="4">
        <f t="shared" si="33"/>
        <v>292824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101">
        <f t="shared" si="2"/>
        <v>0</v>
      </c>
      <c r="AI72" s="101">
        <f t="shared" si="3"/>
        <v>0</v>
      </c>
      <c r="AJ72" s="101">
        <f t="shared" si="4"/>
        <v>0</v>
      </c>
      <c r="AK72" s="101">
        <f t="shared" si="5"/>
        <v>0</v>
      </c>
      <c r="AL72" s="101">
        <f t="shared" si="6"/>
        <v>0</v>
      </c>
    </row>
    <row r="73" spans="1:38" s="2" customFormat="1" ht="15.75" hidden="1">
      <c r="A73" s="78" t="s">
        <v>182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>
        <f t="shared" si="33"/>
        <v>0</v>
      </c>
      <c r="AA73" s="4">
        <f t="shared" si="33"/>
        <v>0</v>
      </c>
      <c r="AB73" s="4">
        <f t="shared" si="33"/>
        <v>0</v>
      </c>
      <c r="AC73" s="4">
        <f t="shared" si="33"/>
        <v>0</v>
      </c>
      <c r="AD73" s="4">
        <f t="shared" si="33"/>
        <v>0</v>
      </c>
      <c r="AE73" s="4">
        <f t="shared" si="33"/>
        <v>0</v>
      </c>
      <c r="AF73" s="4">
        <f t="shared" si="33"/>
        <v>0</v>
      </c>
      <c r="AG73" s="4">
        <f t="shared" si="33"/>
        <v>0</v>
      </c>
      <c r="AH73" s="101">
        <f aca="true" t="shared" si="34" ref="AH73:AH136">D73-C73</f>
        <v>0</v>
      </c>
      <c r="AI73" s="101">
        <f aca="true" t="shared" si="35" ref="AI73:AI136">L73-K73</f>
        <v>0</v>
      </c>
      <c r="AJ73" s="101">
        <f aca="true" t="shared" si="36" ref="AJ73:AJ136">T73-S73</f>
        <v>0</v>
      </c>
      <c r="AK73" s="101">
        <f aca="true" t="shared" si="37" ref="AK73:AK136">AB73-AA73</f>
        <v>0</v>
      </c>
      <c r="AL73" s="101">
        <f aca="true" t="shared" si="38" ref="AL73:AL136">AK73-AH73-AI73-AJ73</f>
        <v>0</v>
      </c>
    </row>
    <row r="74" spans="1:38" s="2" customFormat="1" ht="15.75" hidden="1">
      <c r="A74" s="78" t="s">
        <v>183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101">
        <f t="shared" si="34"/>
        <v>0</v>
      </c>
      <c r="AI74" s="101">
        <f t="shared" si="35"/>
        <v>0</v>
      </c>
      <c r="AJ74" s="101">
        <f t="shared" si="36"/>
        <v>0</v>
      </c>
      <c r="AK74" s="101">
        <f t="shared" si="37"/>
        <v>0</v>
      </c>
      <c r="AL74" s="101">
        <f t="shared" si="38"/>
        <v>0</v>
      </c>
    </row>
    <row r="75" spans="1:38" s="2" customFormat="1" ht="31.5" hidden="1">
      <c r="A75" s="78" t="s">
        <v>184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>
        <f t="shared" si="33"/>
        <v>0</v>
      </c>
      <c r="AA75" s="4">
        <f t="shared" si="33"/>
        <v>0</v>
      </c>
      <c r="AB75" s="4">
        <f t="shared" si="33"/>
        <v>0</v>
      </c>
      <c r="AC75" s="4">
        <f t="shared" si="33"/>
        <v>0</v>
      </c>
      <c r="AD75" s="4">
        <f t="shared" si="33"/>
        <v>0</v>
      </c>
      <c r="AE75" s="4">
        <f t="shared" si="33"/>
        <v>0</v>
      </c>
      <c r="AF75" s="4">
        <f t="shared" si="33"/>
        <v>0</v>
      </c>
      <c r="AG75" s="4">
        <f t="shared" si="33"/>
        <v>0</v>
      </c>
      <c r="AH75" s="101">
        <f t="shared" si="34"/>
        <v>0</v>
      </c>
      <c r="AI75" s="101">
        <f t="shared" si="35"/>
        <v>0</v>
      </c>
      <c r="AJ75" s="101">
        <f t="shared" si="36"/>
        <v>0</v>
      </c>
      <c r="AK75" s="101">
        <f t="shared" si="37"/>
        <v>0</v>
      </c>
      <c r="AL75" s="101">
        <f t="shared" si="38"/>
        <v>0</v>
      </c>
    </row>
    <row r="76" spans="1:38" s="2" customFormat="1" ht="15.75" hidden="1">
      <c r="A76" s="78" t="s">
        <v>185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>
        <f t="shared" si="33"/>
        <v>0</v>
      </c>
      <c r="AA76" s="4">
        <f t="shared" si="33"/>
        <v>0</v>
      </c>
      <c r="AB76" s="4">
        <f t="shared" si="33"/>
        <v>0</v>
      </c>
      <c r="AC76" s="4">
        <f t="shared" si="33"/>
        <v>0</v>
      </c>
      <c r="AD76" s="4">
        <f t="shared" si="33"/>
        <v>0</v>
      </c>
      <c r="AE76" s="4">
        <f t="shared" si="33"/>
        <v>0</v>
      </c>
      <c r="AF76" s="4">
        <f t="shared" si="33"/>
        <v>0</v>
      </c>
      <c r="AG76" s="4">
        <f t="shared" si="33"/>
        <v>0</v>
      </c>
      <c r="AH76" s="101">
        <f t="shared" si="34"/>
        <v>0</v>
      </c>
      <c r="AI76" s="101">
        <f t="shared" si="35"/>
        <v>0</v>
      </c>
      <c r="AJ76" s="101">
        <f t="shared" si="36"/>
        <v>0</v>
      </c>
      <c r="AK76" s="101">
        <f t="shared" si="37"/>
        <v>0</v>
      </c>
      <c r="AL76" s="101">
        <f t="shared" si="38"/>
        <v>0</v>
      </c>
    </row>
    <row r="77" spans="1:38" s="2" customFormat="1" ht="15.75" hidden="1">
      <c r="A77" s="78" t="s">
        <v>186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>
        <f t="shared" si="33"/>
        <v>0</v>
      </c>
      <c r="AA77" s="4">
        <f t="shared" si="33"/>
        <v>0</v>
      </c>
      <c r="AB77" s="4">
        <f t="shared" si="33"/>
        <v>0</v>
      </c>
      <c r="AC77" s="4">
        <f t="shared" si="33"/>
        <v>0</v>
      </c>
      <c r="AD77" s="4">
        <f t="shared" si="33"/>
        <v>0</v>
      </c>
      <c r="AE77" s="4">
        <f t="shared" si="33"/>
        <v>0</v>
      </c>
      <c r="AF77" s="4">
        <f t="shared" si="33"/>
        <v>0</v>
      </c>
      <c r="AG77" s="4">
        <f t="shared" si="33"/>
        <v>0</v>
      </c>
      <c r="AH77" s="101">
        <f t="shared" si="34"/>
        <v>0</v>
      </c>
      <c r="AI77" s="101">
        <f t="shared" si="35"/>
        <v>0</v>
      </c>
      <c r="AJ77" s="101">
        <f t="shared" si="36"/>
        <v>0</v>
      </c>
      <c r="AK77" s="101">
        <f t="shared" si="37"/>
        <v>0</v>
      </c>
      <c r="AL77" s="101">
        <f t="shared" si="38"/>
        <v>0</v>
      </c>
    </row>
    <row r="78" spans="1:38" s="2" customFormat="1" ht="15.75">
      <c r="A78" s="78" t="s">
        <v>187</v>
      </c>
      <c r="B78" s="4"/>
      <c r="C78" s="4"/>
      <c r="D78" s="4">
        <v>82162</v>
      </c>
      <c r="E78" s="4"/>
      <c r="F78" s="4"/>
      <c r="G78" s="4"/>
      <c r="H78" s="4"/>
      <c r="I78" s="4"/>
      <c r="J78" s="4"/>
      <c r="K78" s="4"/>
      <c r="L78" s="4">
        <v>0</v>
      </c>
      <c r="M78" s="4"/>
      <c r="N78" s="4"/>
      <c r="O78" s="4"/>
      <c r="P78" s="4"/>
      <c r="Q78" s="4"/>
      <c r="R78" s="4"/>
      <c r="S78" s="4"/>
      <c r="T78" s="4">
        <v>0</v>
      </c>
      <c r="U78" s="4"/>
      <c r="V78" s="4"/>
      <c r="W78" s="4"/>
      <c r="X78" s="4"/>
      <c r="Y78" s="4"/>
      <c r="Z78" s="4">
        <f t="shared" si="33"/>
        <v>0</v>
      </c>
      <c r="AA78" s="4">
        <f t="shared" si="33"/>
        <v>0</v>
      </c>
      <c r="AB78" s="4">
        <f t="shared" si="33"/>
        <v>82162</v>
      </c>
      <c r="AC78" s="4">
        <f t="shared" si="33"/>
        <v>0</v>
      </c>
      <c r="AD78" s="4">
        <f t="shared" si="33"/>
        <v>0</v>
      </c>
      <c r="AE78" s="4">
        <f t="shared" si="33"/>
        <v>0</v>
      </c>
      <c r="AF78" s="4">
        <f t="shared" si="33"/>
        <v>0</v>
      </c>
      <c r="AG78" s="4">
        <f t="shared" si="33"/>
        <v>0</v>
      </c>
      <c r="AH78" s="101">
        <f t="shared" si="34"/>
        <v>82162</v>
      </c>
      <c r="AI78" s="101">
        <f t="shared" si="35"/>
        <v>0</v>
      </c>
      <c r="AJ78" s="101">
        <f t="shared" si="36"/>
        <v>0</v>
      </c>
      <c r="AK78" s="101">
        <f t="shared" si="37"/>
        <v>82162</v>
      </c>
      <c r="AL78" s="101">
        <f t="shared" si="38"/>
        <v>0</v>
      </c>
    </row>
    <row r="79" spans="1:38" s="17" customFormat="1" ht="15.75">
      <c r="A79" s="7" t="s">
        <v>188</v>
      </c>
      <c r="B79" s="13">
        <f>B59+B63+B69+B71+B72+B73+B74+B75+B76+B77+B78</f>
        <v>355524</v>
      </c>
      <c r="C79" s="13">
        <f>C59+C63+C69+C71+C72+C73+C74+C75+C76+C77+C78</f>
        <v>355524</v>
      </c>
      <c r="D79" s="13">
        <f>D59+D63+D69+D71+D72+D73+D74+D75+D76+D77+D78</f>
        <v>437686</v>
      </c>
      <c r="E79" s="13">
        <f aca="true" t="shared" si="39" ref="E79:Y79">E59+E63+E69+E71+E72+E73+E74+E75+E76+E77+E78</f>
        <v>0</v>
      </c>
      <c r="F79" s="13">
        <f t="shared" si="39"/>
        <v>0</v>
      </c>
      <c r="G79" s="13">
        <f t="shared" si="39"/>
        <v>0</v>
      </c>
      <c r="H79" s="13">
        <f t="shared" si="39"/>
        <v>0</v>
      </c>
      <c r="I79" s="13">
        <f t="shared" si="39"/>
        <v>0</v>
      </c>
      <c r="J79" s="13">
        <f t="shared" si="39"/>
        <v>0</v>
      </c>
      <c r="K79" s="13">
        <f>K59+K63+K69+K71+K72+K73+K74+K75+K76+K77+K78</f>
        <v>0</v>
      </c>
      <c r="L79" s="13">
        <f>L59+L63+L69+L71+L72+L73+L74+L75+L76+L77+L78</f>
        <v>0</v>
      </c>
      <c r="M79" s="13">
        <f t="shared" si="39"/>
        <v>0</v>
      </c>
      <c r="N79" s="13">
        <f t="shared" si="39"/>
        <v>0</v>
      </c>
      <c r="O79" s="13">
        <f t="shared" si="39"/>
        <v>0</v>
      </c>
      <c r="P79" s="13">
        <f t="shared" si="39"/>
        <v>0</v>
      </c>
      <c r="Q79" s="13">
        <f t="shared" si="39"/>
        <v>0</v>
      </c>
      <c r="R79" s="13">
        <f t="shared" si="39"/>
        <v>0</v>
      </c>
      <c r="S79" s="13">
        <f>S59+S63+S69+S71+S72+S73+S74+S75+S76+S77+S78</f>
        <v>0</v>
      </c>
      <c r="T79" s="13">
        <f>T59+T63+T69+T71+T72+T73+T74+T75+T76+T77+T78</f>
        <v>0</v>
      </c>
      <c r="U79" s="13">
        <f t="shared" si="39"/>
        <v>0</v>
      </c>
      <c r="V79" s="13">
        <f t="shared" si="39"/>
        <v>0</v>
      </c>
      <c r="W79" s="13">
        <f t="shared" si="39"/>
        <v>0</v>
      </c>
      <c r="X79" s="13">
        <f t="shared" si="39"/>
        <v>0</v>
      </c>
      <c r="Y79" s="13">
        <f t="shared" si="39"/>
        <v>0</v>
      </c>
      <c r="Z79" s="13">
        <f t="shared" si="33"/>
        <v>355524</v>
      </c>
      <c r="AA79" s="13">
        <f t="shared" si="33"/>
        <v>355524</v>
      </c>
      <c r="AB79" s="13">
        <f t="shared" si="33"/>
        <v>437686</v>
      </c>
      <c r="AC79" s="13">
        <f t="shared" si="33"/>
        <v>0</v>
      </c>
      <c r="AD79" s="13">
        <f t="shared" si="33"/>
        <v>0</v>
      </c>
      <c r="AE79" s="13">
        <f t="shared" si="33"/>
        <v>0</v>
      </c>
      <c r="AF79" s="13">
        <f t="shared" si="33"/>
        <v>0</v>
      </c>
      <c r="AG79" s="13">
        <f t="shared" si="33"/>
        <v>0</v>
      </c>
      <c r="AH79" s="101">
        <f t="shared" si="34"/>
        <v>82162</v>
      </c>
      <c r="AI79" s="101">
        <f t="shared" si="35"/>
        <v>0</v>
      </c>
      <c r="AJ79" s="101">
        <f t="shared" si="36"/>
        <v>0</v>
      </c>
      <c r="AK79" s="101">
        <f t="shared" si="37"/>
        <v>82162</v>
      </c>
      <c r="AL79" s="101">
        <f t="shared" si="38"/>
        <v>0</v>
      </c>
    </row>
    <row r="80" spans="1:38" s="2" customFormat="1" ht="15.75" hidden="1">
      <c r="A80" s="78" t="s">
        <v>189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>
        <f t="shared" si="33"/>
        <v>0</v>
      </c>
      <c r="AA80" s="4">
        <f t="shared" si="33"/>
        <v>0</v>
      </c>
      <c r="AB80" s="4">
        <f t="shared" si="33"/>
        <v>0</v>
      </c>
      <c r="AC80" s="4">
        <f t="shared" si="33"/>
        <v>0</v>
      </c>
      <c r="AD80" s="4">
        <f t="shared" si="33"/>
        <v>0</v>
      </c>
      <c r="AE80" s="4">
        <f t="shared" si="33"/>
        <v>0</v>
      </c>
      <c r="AF80" s="4">
        <f t="shared" si="33"/>
        <v>0</v>
      </c>
      <c r="AG80" s="4">
        <f t="shared" si="33"/>
        <v>0</v>
      </c>
      <c r="AH80" s="101">
        <f t="shared" si="34"/>
        <v>0</v>
      </c>
      <c r="AI80" s="101">
        <f t="shared" si="35"/>
        <v>0</v>
      </c>
      <c r="AJ80" s="101">
        <f t="shared" si="36"/>
        <v>0</v>
      </c>
      <c r="AK80" s="101">
        <f t="shared" si="37"/>
        <v>0</v>
      </c>
      <c r="AL80" s="101">
        <f t="shared" si="38"/>
        <v>0</v>
      </c>
    </row>
    <row r="81" spans="1:38" s="2" customFormat="1" ht="15.75" hidden="1">
      <c r="A81" s="78" t="s">
        <v>190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>
        <f t="shared" si="33"/>
        <v>0</v>
      </c>
      <c r="AA81" s="4">
        <f t="shared" si="33"/>
        <v>0</v>
      </c>
      <c r="AB81" s="4">
        <f t="shared" si="33"/>
        <v>0</v>
      </c>
      <c r="AC81" s="4">
        <f t="shared" si="33"/>
        <v>0</v>
      </c>
      <c r="AD81" s="4">
        <f t="shared" si="33"/>
        <v>0</v>
      </c>
      <c r="AE81" s="4">
        <f t="shared" si="33"/>
        <v>0</v>
      </c>
      <c r="AF81" s="4">
        <f t="shared" si="33"/>
        <v>0</v>
      </c>
      <c r="AG81" s="4">
        <f t="shared" si="33"/>
        <v>0</v>
      </c>
      <c r="AH81" s="101">
        <f t="shared" si="34"/>
        <v>0</v>
      </c>
      <c r="AI81" s="101">
        <f t="shared" si="35"/>
        <v>0</v>
      </c>
      <c r="AJ81" s="101">
        <f t="shared" si="36"/>
        <v>0</v>
      </c>
      <c r="AK81" s="101">
        <f t="shared" si="37"/>
        <v>0</v>
      </c>
      <c r="AL81" s="101">
        <f t="shared" si="38"/>
        <v>0</v>
      </c>
    </row>
    <row r="82" spans="1:38" s="2" customFormat="1" ht="15.75" hidden="1">
      <c r="A82" s="6" t="s">
        <v>191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>
        <f t="shared" si="33"/>
        <v>0</v>
      </c>
      <c r="AA82" s="4">
        <f t="shared" si="33"/>
        <v>0</v>
      </c>
      <c r="AB82" s="4">
        <f t="shared" si="33"/>
        <v>0</v>
      </c>
      <c r="AC82" s="4">
        <f t="shared" si="33"/>
        <v>0</v>
      </c>
      <c r="AD82" s="4">
        <f t="shared" si="33"/>
        <v>0</v>
      </c>
      <c r="AE82" s="4">
        <f t="shared" si="33"/>
        <v>0</v>
      </c>
      <c r="AF82" s="4">
        <f t="shared" si="33"/>
        <v>0</v>
      </c>
      <c r="AG82" s="4">
        <f t="shared" si="33"/>
        <v>0</v>
      </c>
      <c r="AH82" s="101">
        <f t="shared" si="34"/>
        <v>0</v>
      </c>
      <c r="AI82" s="101">
        <f t="shared" si="35"/>
        <v>0</v>
      </c>
      <c r="AJ82" s="101">
        <f t="shared" si="36"/>
        <v>0</v>
      </c>
      <c r="AK82" s="101">
        <f t="shared" si="37"/>
        <v>0</v>
      </c>
      <c r="AL82" s="101">
        <f t="shared" si="38"/>
        <v>0</v>
      </c>
    </row>
    <row r="83" spans="1:38" s="2" customFormat="1" ht="15.75" hidden="1">
      <c r="A83" s="6" t="s">
        <v>192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>
        <f t="shared" si="33"/>
        <v>0</v>
      </c>
      <c r="AA83" s="4">
        <f t="shared" si="33"/>
        <v>0</v>
      </c>
      <c r="AB83" s="4">
        <f t="shared" si="33"/>
        <v>0</v>
      </c>
      <c r="AC83" s="4">
        <f t="shared" si="33"/>
        <v>0</v>
      </c>
      <c r="AD83" s="4">
        <f t="shared" si="33"/>
        <v>0</v>
      </c>
      <c r="AE83" s="4">
        <f t="shared" si="33"/>
        <v>0</v>
      </c>
      <c r="AF83" s="4">
        <f t="shared" si="33"/>
        <v>0</v>
      </c>
      <c r="AG83" s="4">
        <f t="shared" si="33"/>
        <v>0</v>
      </c>
      <c r="AH83" s="101">
        <f t="shared" si="34"/>
        <v>0</v>
      </c>
      <c r="AI83" s="101">
        <f t="shared" si="35"/>
        <v>0</v>
      </c>
      <c r="AJ83" s="101">
        <f t="shared" si="36"/>
        <v>0</v>
      </c>
      <c r="AK83" s="101">
        <f t="shared" si="37"/>
        <v>0</v>
      </c>
      <c r="AL83" s="101">
        <f t="shared" si="38"/>
        <v>0</v>
      </c>
    </row>
    <row r="84" spans="1:38" s="96" customFormat="1" ht="15.75" hidden="1">
      <c r="A84" s="94" t="s">
        <v>263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>
        <f aca="true" t="shared" si="40" ref="Z84:AG84">B84+J84+R84</f>
        <v>0</v>
      </c>
      <c r="AA84" s="95">
        <f t="shared" si="40"/>
        <v>0</v>
      </c>
      <c r="AB84" s="95">
        <f t="shared" si="40"/>
        <v>0</v>
      </c>
      <c r="AC84" s="95">
        <f t="shared" si="40"/>
        <v>0</v>
      </c>
      <c r="AD84" s="95">
        <f t="shared" si="40"/>
        <v>0</v>
      </c>
      <c r="AE84" s="95">
        <f t="shared" si="40"/>
        <v>0</v>
      </c>
      <c r="AF84" s="95">
        <f t="shared" si="40"/>
        <v>0</v>
      </c>
      <c r="AG84" s="95">
        <f t="shared" si="40"/>
        <v>0</v>
      </c>
      <c r="AH84" s="101">
        <f t="shared" si="34"/>
        <v>0</v>
      </c>
      <c r="AI84" s="101">
        <f t="shared" si="35"/>
        <v>0</v>
      </c>
      <c r="AJ84" s="101">
        <f t="shared" si="36"/>
        <v>0</v>
      </c>
      <c r="AK84" s="101">
        <f t="shared" si="37"/>
        <v>0</v>
      </c>
      <c r="AL84" s="101">
        <f t="shared" si="38"/>
        <v>0</v>
      </c>
    </row>
    <row r="85" spans="1:38" s="2" customFormat="1" ht="31.5" hidden="1">
      <c r="A85" s="6" t="s">
        <v>193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>
        <f t="shared" si="33"/>
        <v>0</v>
      </c>
      <c r="AA85" s="4">
        <f t="shared" si="33"/>
        <v>0</v>
      </c>
      <c r="AB85" s="4">
        <f t="shared" si="33"/>
        <v>0</v>
      </c>
      <c r="AC85" s="4">
        <f t="shared" si="33"/>
        <v>0</v>
      </c>
      <c r="AD85" s="4">
        <f t="shared" si="33"/>
        <v>0</v>
      </c>
      <c r="AE85" s="4">
        <f t="shared" si="33"/>
        <v>0</v>
      </c>
      <c r="AF85" s="4">
        <f t="shared" si="33"/>
        <v>0</v>
      </c>
      <c r="AG85" s="4">
        <f t="shared" si="33"/>
        <v>0</v>
      </c>
      <c r="AH85" s="101">
        <f t="shared" si="34"/>
        <v>0</v>
      </c>
      <c r="AI85" s="101">
        <f t="shared" si="35"/>
        <v>0</v>
      </c>
      <c r="AJ85" s="101">
        <f t="shared" si="36"/>
        <v>0</v>
      </c>
      <c r="AK85" s="101">
        <f t="shared" si="37"/>
        <v>0</v>
      </c>
      <c r="AL85" s="101">
        <f t="shared" si="38"/>
        <v>0</v>
      </c>
    </row>
    <row r="86" spans="1:38" s="17" customFormat="1" ht="15.75" hidden="1">
      <c r="A86" s="7" t="s">
        <v>194</v>
      </c>
      <c r="B86" s="13">
        <f>B80+B81+B82+B83+B85</f>
        <v>0</v>
      </c>
      <c r="C86" s="13">
        <f>C80+C81+C82+C83+C85</f>
        <v>0</v>
      </c>
      <c r="D86" s="13">
        <f>D80+D81+D82+D83+D85</f>
        <v>0</v>
      </c>
      <c r="E86" s="13">
        <f aca="true" t="shared" si="41" ref="E86:Y86">E80+E81+E82+E83+E85</f>
        <v>0</v>
      </c>
      <c r="F86" s="13">
        <f t="shared" si="41"/>
        <v>0</v>
      </c>
      <c r="G86" s="13">
        <f t="shared" si="41"/>
        <v>0</v>
      </c>
      <c r="H86" s="13">
        <f t="shared" si="41"/>
        <v>0</v>
      </c>
      <c r="I86" s="13">
        <f t="shared" si="41"/>
        <v>0</v>
      </c>
      <c r="J86" s="13">
        <f t="shared" si="41"/>
        <v>0</v>
      </c>
      <c r="K86" s="13">
        <f>K80+K81+K82+K83+K85</f>
        <v>0</v>
      </c>
      <c r="L86" s="13">
        <f>L80+L81+L82+L83+L85</f>
        <v>0</v>
      </c>
      <c r="M86" s="13">
        <f t="shared" si="41"/>
        <v>0</v>
      </c>
      <c r="N86" s="13">
        <f t="shared" si="41"/>
        <v>0</v>
      </c>
      <c r="O86" s="13">
        <f t="shared" si="41"/>
        <v>0</v>
      </c>
      <c r="P86" s="13">
        <f t="shared" si="41"/>
        <v>0</v>
      </c>
      <c r="Q86" s="13">
        <f t="shared" si="41"/>
        <v>0</v>
      </c>
      <c r="R86" s="13">
        <f t="shared" si="41"/>
        <v>0</v>
      </c>
      <c r="S86" s="13">
        <f>S80+S81+S82+S83+S85</f>
        <v>0</v>
      </c>
      <c r="T86" s="13">
        <f>T80+T81+T82+T83+T85</f>
        <v>0</v>
      </c>
      <c r="U86" s="13">
        <f t="shared" si="41"/>
        <v>0</v>
      </c>
      <c r="V86" s="13">
        <f t="shared" si="41"/>
        <v>0</v>
      </c>
      <c r="W86" s="13">
        <f t="shared" si="41"/>
        <v>0</v>
      </c>
      <c r="X86" s="13">
        <f t="shared" si="41"/>
        <v>0</v>
      </c>
      <c r="Y86" s="13">
        <f t="shared" si="41"/>
        <v>0</v>
      </c>
      <c r="Z86" s="13">
        <f t="shared" si="33"/>
        <v>0</v>
      </c>
      <c r="AA86" s="13">
        <f t="shared" si="33"/>
        <v>0</v>
      </c>
      <c r="AB86" s="13">
        <f t="shared" si="33"/>
        <v>0</v>
      </c>
      <c r="AC86" s="13">
        <f t="shared" si="33"/>
        <v>0</v>
      </c>
      <c r="AD86" s="13">
        <f t="shared" si="33"/>
        <v>0</v>
      </c>
      <c r="AE86" s="13">
        <f t="shared" si="33"/>
        <v>0</v>
      </c>
      <c r="AF86" s="13">
        <f t="shared" si="33"/>
        <v>0</v>
      </c>
      <c r="AG86" s="13">
        <f t="shared" si="33"/>
        <v>0</v>
      </c>
      <c r="AH86" s="101">
        <f t="shared" si="34"/>
        <v>0</v>
      </c>
      <c r="AI86" s="101">
        <f t="shared" si="35"/>
        <v>0</v>
      </c>
      <c r="AJ86" s="101">
        <f t="shared" si="36"/>
        <v>0</v>
      </c>
      <c r="AK86" s="101">
        <f t="shared" si="37"/>
        <v>0</v>
      </c>
      <c r="AL86" s="101">
        <f t="shared" si="38"/>
        <v>0</v>
      </c>
    </row>
    <row r="87" spans="1:38" s="2" customFormat="1" ht="31.5" hidden="1">
      <c r="A87" s="6" t="s">
        <v>195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>
        <f t="shared" si="33"/>
        <v>0</v>
      </c>
      <c r="AA87" s="4">
        <f t="shared" si="33"/>
        <v>0</v>
      </c>
      <c r="AB87" s="4">
        <f t="shared" si="33"/>
        <v>0</v>
      </c>
      <c r="AC87" s="4">
        <f t="shared" si="33"/>
        <v>0</v>
      </c>
      <c r="AD87" s="4">
        <f t="shared" si="33"/>
        <v>0</v>
      </c>
      <c r="AE87" s="4">
        <f t="shared" si="33"/>
        <v>0</v>
      </c>
      <c r="AF87" s="4">
        <f t="shared" si="33"/>
        <v>0</v>
      </c>
      <c r="AG87" s="4">
        <f t="shared" si="33"/>
        <v>0</v>
      </c>
      <c r="AH87" s="101">
        <f t="shared" si="34"/>
        <v>0</v>
      </c>
      <c r="AI87" s="101">
        <f t="shared" si="35"/>
        <v>0</v>
      </c>
      <c r="AJ87" s="101">
        <f t="shared" si="36"/>
        <v>0</v>
      </c>
      <c r="AK87" s="101">
        <f t="shared" si="37"/>
        <v>0</v>
      </c>
      <c r="AL87" s="101">
        <f t="shared" si="38"/>
        <v>0</v>
      </c>
    </row>
    <row r="88" spans="1:38" s="2" customFormat="1" ht="31.5" hidden="1">
      <c r="A88" s="6" t="s">
        <v>300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>
        <f aca="true" t="shared" si="42" ref="Z88:AG89">B88+J88+R88</f>
        <v>0</v>
      </c>
      <c r="AA88" s="4">
        <f t="shared" si="42"/>
        <v>0</v>
      </c>
      <c r="AB88" s="4">
        <f t="shared" si="42"/>
        <v>0</v>
      </c>
      <c r="AC88" s="4">
        <f t="shared" si="42"/>
        <v>0</v>
      </c>
      <c r="AD88" s="4">
        <f t="shared" si="42"/>
        <v>0</v>
      </c>
      <c r="AE88" s="4">
        <f t="shared" si="42"/>
        <v>0</v>
      </c>
      <c r="AF88" s="4">
        <f t="shared" si="42"/>
        <v>0</v>
      </c>
      <c r="AG88" s="4">
        <f t="shared" si="42"/>
        <v>0</v>
      </c>
      <c r="AH88" s="101">
        <f t="shared" si="34"/>
        <v>0</v>
      </c>
      <c r="AI88" s="101">
        <f t="shared" si="35"/>
        <v>0</v>
      </c>
      <c r="AJ88" s="101">
        <f t="shared" si="36"/>
        <v>0</v>
      </c>
      <c r="AK88" s="101">
        <f t="shared" si="37"/>
        <v>0</v>
      </c>
      <c r="AL88" s="101">
        <f t="shared" si="38"/>
        <v>0</v>
      </c>
    </row>
    <row r="89" spans="1:38" s="2" customFormat="1" ht="47.25" hidden="1">
      <c r="A89" s="6" t="s">
        <v>301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>
        <f t="shared" si="42"/>
        <v>0</v>
      </c>
      <c r="AA89" s="4">
        <f t="shared" si="42"/>
        <v>0</v>
      </c>
      <c r="AB89" s="4">
        <f t="shared" si="42"/>
        <v>0</v>
      </c>
      <c r="AC89" s="4">
        <f t="shared" si="42"/>
        <v>0</v>
      </c>
      <c r="AD89" s="4">
        <f t="shared" si="42"/>
        <v>0</v>
      </c>
      <c r="AE89" s="4">
        <f t="shared" si="42"/>
        <v>0</v>
      </c>
      <c r="AF89" s="4">
        <f t="shared" si="42"/>
        <v>0</v>
      </c>
      <c r="AG89" s="4">
        <f t="shared" si="42"/>
        <v>0</v>
      </c>
      <c r="AH89" s="101">
        <f t="shared" si="34"/>
        <v>0</v>
      </c>
      <c r="AI89" s="101">
        <f t="shared" si="35"/>
        <v>0</v>
      </c>
      <c r="AJ89" s="101">
        <f t="shared" si="36"/>
        <v>0</v>
      </c>
      <c r="AK89" s="101">
        <f t="shared" si="37"/>
        <v>0</v>
      </c>
      <c r="AL89" s="101">
        <f t="shared" si="38"/>
        <v>0</v>
      </c>
    </row>
    <row r="90" spans="1:38" s="2" customFormat="1" ht="31.5" hidden="1">
      <c r="A90" s="6" t="s">
        <v>196</v>
      </c>
      <c r="B90" s="4">
        <f>B91+B92+B93+B94+B95+B96+B97+B98+B99</f>
        <v>0</v>
      </c>
      <c r="C90" s="4">
        <f>C91+C92+C93+C94+C95+C96+C97+C98+C99</f>
        <v>0</v>
      </c>
      <c r="D90" s="4">
        <f>D91+D92+D93+D94+D95+D96+D97+D98+D99</f>
        <v>0</v>
      </c>
      <c r="E90" s="4">
        <f aca="true" t="shared" si="43" ref="E90:Y90">E91+E92+E93+E94+E95+E96+E97+E98+E99</f>
        <v>0</v>
      </c>
      <c r="F90" s="4">
        <f t="shared" si="43"/>
        <v>0</v>
      </c>
      <c r="G90" s="4">
        <f t="shared" si="43"/>
        <v>0</v>
      </c>
      <c r="H90" s="4">
        <f t="shared" si="43"/>
        <v>0</v>
      </c>
      <c r="I90" s="4">
        <f t="shared" si="43"/>
        <v>0</v>
      </c>
      <c r="J90" s="4">
        <f t="shared" si="43"/>
        <v>0</v>
      </c>
      <c r="K90" s="4">
        <f>K91+K92+K93+K94+K95+K96+K97+K98+K99</f>
        <v>0</v>
      </c>
      <c r="L90" s="4">
        <f>L91+L92+L93+L94+L95+L96+L97+L98+L99</f>
        <v>0</v>
      </c>
      <c r="M90" s="4">
        <f t="shared" si="43"/>
        <v>0</v>
      </c>
      <c r="N90" s="4">
        <f t="shared" si="43"/>
        <v>0</v>
      </c>
      <c r="O90" s="4">
        <f t="shared" si="43"/>
        <v>0</v>
      </c>
      <c r="P90" s="4">
        <f t="shared" si="43"/>
        <v>0</v>
      </c>
      <c r="Q90" s="4">
        <f t="shared" si="43"/>
        <v>0</v>
      </c>
      <c r="R90" s="4">
        <f t="shared" si="43"/>
        <v>0</v>
      </c>
      <c r="S90" s="4">
        <f>S91+S92+S93+S94+S95+S96+S97+S98+S99</f>
        <v>0</v>
      </c>
      <c r="T90" s="4">
        <f>T91+T92+T93+T94+T95+T96+T97+T98+T99</f>
        <v>0</v>
      </c>
      <c r="U90" s="4">
        <f t="shared" si="43"/>
        <v>0</v>
      </c>
      <c r="V90" s="4">
        <f t="shared" si="43"/>
        <v>0</v>
      </c>
      <c r="W90" s="4">
        <f t="shared" si="43"/>
        <v>0</v>
      </c>
      <c r="X90" s="4">
        <f t="shared" si="43"/>
        <v>0</v>
      </c>
      <c r="Y90" s="4">
        <f t="shared" si="43"/>
        <v>0</v>
      </c>
      <c r="Z90" s="4">
        <f t="shared" si="33"/>
        <v>0</v>
      </c>
      <c r="AA90" s="4">
        <f t="shared" si="33"/>
        <v>0</v>
      </c>
      <c r="AB90" s="4">
        <f t="shared" si="33"/>
        <v>0</v>
      </c>
      <c r="AC90" s="4">
        <f t="shared" si="33"/>
        <v>0</v>
      </c>
      <c r="AD90" s="4">
        <f t="shared" si="33"/>
        <v>0</v>
      </c>
      <c r="AE90" s="4">
        <f t="shared" si="33"/>
        <v>0</v>
      </c>
      <c r="AF90" s="4">
        <f t="shared" si="33"/>
        <v>0</v>
      </c>
      <c r="AG90" s="4">
        <f t="shared" si="33"/>
        <v>0</v>
      </c>
      <c r="AH90" s="101">
        <f t="shared" si="34"/>
        <v>0</v>
      </c>
      <c r="AI90" s="101">
        <f t="shared" si="35"/>
        <v>0</v>
      </c>
      <c r="AJ90" s="101">
        <f t="shared" si="36"/>
        <v>0</v>
      </c>
      <c r="AK90" s="101">
        <f t="shared" si="37"/>
        <v>0</v>
      </c>
      <c r="AL90" s="101">
        <f t="shared" si="38"/>
        <v>0</v>
      </c>
    </row>
    <row r="91" spans="1:38" s="2" customFormat="1" ht="15.75" hidden="1">
      <c r="A91" s="78" t="s">
        <v>264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f aca="true" t="shared" si="44" ref="Z91:Z99">B91+J91+R91</f>
        <v>0</v>
      </c>
      <c r="AA91" s="4">
        <f aca="true" t="shared" si="45" ref="AA91:AA99">C91+K91+S91</f>
        <v>0</v>
      </c>
      <c r="AB91" s="4">
        <f aca="true" t="shared" si="46" ref="AB91:AB99">D91+L91+T91</f>
        <v>0</v>
      </c>
      <c r="AC91" s="4">
        <f aca="true" t="shared" si="47" ref="AC91:AC99">E91+M91+U91</f>
        <v>0</v>
      </c>
      <c r="AD91" s="4">
        <f aca="true" t="shared" si="48" ref="AD91:AD99">F91+N91+V91</f>
        <v>0</v>
      </c>
      <c r="AE91" s="4">
        <f aca="true" t="shared" si="49" ref="AE91:AE99">G91+O91+W91</f>
        <v>0</v>
      </c>
      <c r="AF91" s="4">
        <f aca="true" t="shared" si="50" ref="AF91:AF99">H91+P91+X91</f>
        <v>0</v>
      </c>
      <c r="AG91" s="4">
        <f aca="true" t="shared" si="51" ref="AG91:AG99">I91+Q91+Y91</f>
        <v>0</v>
      </c>
      <c r="AH91" s="101">
        <f t="shared" si="34"/>
        <v>0</v>
      </c>
      <c r="AI91" s="101">
        <f t="shared" si="35"/>
        <v>0</v>
      </c>
      <c r="AJ91" s="101">
        <f t="shared" si="36"/>
        <v>0</v>
      </c>
      <c r="AK91" s="101">
        <f t="shared" si="37"/>
        <v>0</v>
      </c>
      <c r="AL91" s="101">
        <f t="shared" si="38"/>
        <v>0</v>
      </c>
    </row>
    <row r="92" spans="1:38" s="2" customFormat="1" ht="15.75" hidden="1">
      <c r="A92" s="78" t="s">
        <v>265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>
        <f t="shared" si="44"/>
        <v>0</v>
      </c>
      <c r="AA92" s="4">
        <f t="shared" si="45"/>
        <v>0</v>
      </c>
      <c r="AB92" s="4">
        <f t="shared" si="46"/>
        <v>0</v>
      </c>
      <c r="AC92" s="4">
        <f t="shared" si="47"/>
        <v>0</v>
      </c>
      <c r="AD92" s="4">
        <f t="shared" si="48"/>
        <v>0</v>
      </c>
      <c r="AE92" s="4">
        <f t="shared" si="49"/>
        <v>0</v>
      </c>
      <c r="AF92" s="4">
        <f t="shared" si="50"/>
        <v>0</v>
      </c>
      <c r="AG92" s="4">
        <f t="shared" si="51"/>
        <v>0</v>
      </c>
      <c r="AH92" s="101">
        <f t="shared" si="34"/>
        <v>0</v>
      </c>
      <c r="AI92" s="101">
        <f t="shared" si="35"/>
        <v>0</v>
      </c>
      <c r="AJ92" s="101">
        <f t="shared" si="36"/>
        <v>0</v>
      </c>
      <c r="AK92" s="101">
        <f t="shared" si="37"/>
        <v>0</v>
      </c>
      <c r="AL92" s="101">
        <f t="shared" si="38"/>
        <v>0</v>
      </c>
    </row>
    <row r="93" spans="1:38" s="2" customFormat="1" ht="15.75" hidden="1">
      <c r="A93" s="78" t="s">
        <v>266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>
        <f t="shared" si="44"/>
        <v>0</v>
      </c>
      <c r="AA93" s="4">
        <f t="shared" si="45"/>
        <v>0</v>
      </c>
      <c r="AB93" s="4">
        <f t="shared" si="46"/>
        <v>0</v>
      </c>
      <c r="AC93" s="4">
        <f t="shared" si="47"/>
        <v>0</v>
      </c>
      <c r="AD93" s="4">
        <f t="shared" si="48"/>
        <v>0</v>
      </c>
      <c r="AE93" s="4">
        <f t="shared" si="49"/>
        <v>0</v>
      </c>
      <c r="AF93" s="4">
        <f t="shared" si="50"/>
        <v>0</v>
      </c>
      <c r="AG93" s="4">
        <f t="shared" si="51"/>
        <v>0</v>
      </c>
      <c r="AH93" s="101">
        <f t="shared" si="34"/>
        <v>0</v>
      </c>
      <c r="AI93" s="101">
        <f t="shared" si="35"/>
        <v>0</v>
      </c>
      <c r="AJ93" s="101">
        <f t="shared" si="36"/>
        <v>0</v>
      </c>
      <c r="AK93" s="101">
        <f t="shared" si="37"/>
        <v>0</v>
      </c>
      <c r="AL93" s="101">
        <f t="shared" si="38"/>
        <v>0</v>
      </c>
    </row>
    <row r="94" spans="1:38" s="2" customFormat="1" ht="15.75" hidden="1">
      <c r="A94" s="78" t="s">
        <v>267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>
        <f t="shared" si="44"/>
        <v>0</v>
      </c>
      <c r="AA94" s="4">
        <f t="shared" si="45"/>
        <v>0</v>
      </c>
      <c r="AB94" s="4">
        <f t="shared" si="46"/>
        <v>0</v>
      </c>
      <c r="AC94" s="4">
        <f t="shared" si="47"/>
        <v>0</v>
      </c>
      <c r="AD94" s="4">
        <f t="shared" si="48"/>
        <v>0</v>
      </c>
      <c r="AE94" s="4">
        <f t="shared" si="49"/>
        <v>0</v>
      </c>
      <c r="AF94" s="4">
        <f t="shared" si="50"/>
        <v>0</v>
      </c>
      <c r="AG94" s="4">
        <f t="shared" si="51"/>
        <v>0</v>
      </c>
      <c r="AH94" s="101">
        <f t="shared" si="34"/>
        <v>0</v>
      </c>
      <c r="AI94" s="101">
        <f t="shared" si="35"/>
        <v>0</v>
      </c>
      <c r="AJ94" s="101">
        <f t="shared" si="36"/>
        <v>0</v>
      </c>
      <c r="AK94" s="101">
        <f t="shared" si="37"/>
        <v>0</v>
      </c>
      <c r="AL94" s="101">
        <f t="shared" si="38"/>
        <v>0</v>
      </c>
    </row>
    <row r="95" spans="1:38" s="2" customFormat="1" ht="15.75" hidden="1">
      <c r="A95" s="78" t="s">
        <v>268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>
        <f t="shared" si="44"/>
        <v>0</v>
      </c>
      <c r="AA95" s="4">
        <f t="shared" si="45"/>
        <v>0</v>
      </c>
      <c r="AB95" s="4">
        <f t="shared" si="46"/>
        <v>0</v>
      </c>
      <c r="AC95" s="4">
        <f t="shared" si="47"/>
        <v>0</v>
      </c>
      <c r="AD95" s="4">
        <f t="shared" si="48"/>
        <v>0</v>
      </c>
      <c r="AE95" s="4">
        <f t="shared" si="49"/>
        <v>0</v>
      </c>
      <c r="AF95" s="4">
        <f t="shared" si="50"/>
        <v>0</v>
      </c>
      <c r="AG95" s="4">
        <f t="shared" si="51"/>
        <v>0</v>
      </c>
      <c r="AH95" s="101">
        <f t="shared" si="34"/>
        <v>0</v>
      </c>
      <c r="AI95" s="101">
        <f t="shared" si="35"/>
        <v>0</v>
      </c>
      <c r="AJ95" s="101">
        <f t="shared" si="36"/>
        <v>0</v>
      </c>
      <c r="AK95" s="101">
        <f t="shared" si="37"/>
        <v>0</v>
      </c>
      <c r="AL95" s="101">
        <f t="shared" si="38"/>
        <v>0</v>
      </c>
    </row>
    <row r="96" spans="1:38" s="2" customFormat="1" ht="31.5" hidden="1">
      <c r="A96" s="78" t="s">
        <v>269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>
        <f t="shared" si="44"/>
        <v>0</v>
      </c>
      <c r="AA96" s="4">
        <f t="shared" si="45"/>
        <v>0</v>
      </c>
      <c r="AB96" s="4">
        <f t="shared" si="46"/>
        <v>0</v>
      </c>
      <c r="AC96" s="4">
        <f t="shared" si="47"/>
        <v>0</v>
      </c>
      <c r="AD96" s="4">
        <f t="shared" si="48"/>
        <v>0</v>
      </c>
      <c r="AE96" s="4">
        <f t="shared" si="49"/>
        <v>0</v>
      </c>
      <c r="AF96" s="4">
        <f t="shared" si="50"/>
        <v>0</v>
      </c>
      <c r="AG96" s="4">
        <f t="shared" si="51"/>
        <v>0</v>
      </c>
      <c r="AH96" s="101">
        <f t="shared" si="34"/>
        <v>0</v>
      </c>
      <c r="AI96" s="101">
        <f t="shared" si="35"/>
        <v>0</v>
      </c>
      <c r="AJ96" s="101">
        <f t="shared" si="36"/>
        <v>0</v>
      </c>
      <c r="AK96" s="101">
        <f t="shared" si="37"/>
        <v>0</v>
      </c>
      <c r="AL96" s="101">
        <f t="shared" si="38"/>
        <v>0</v>
      </c>
    </row>
    <row r="97" spans="1:38" s="2" customFormat="1" ht="31.5" hidden="1">
      <c r="A97" s="78" t="s">
        <v>270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>
        <f t="shared" si="44"/>
        <v>0</v>
      </c>
      <c r="AA97" s="4">
        <f t="shared" si="45"/>
        <v>0</v>
      </c>
      <c r="AB97" s="4">
        <f t="shared" si="46"/>
        <v>0</v>
      </c>
      <c r="AC97" s="4">
        <f t="shared" si="47"/>
        <v>0</v>
      </c>
      <c r="AD97" s="4">
        <f t="shared" si="48"/>
        <v>0</v>
      </c>
      <c r="AE97" s="4">
        <f t="shared" si="49"/>
        <v>0</v>
      </c>
      <c r="AF97" s="4">
        <f t="shared" si="50"/>
        <v>0</v>
      </c>
      <c r="AG97" s="4">
        <f t="shared" si="51"/>
        <v>0</v>
      </c>
      <c r="AH97" s="101">
        <f t="shared" si="34"/>
        <v>0</v>
      </c>
      <c r="AI97" s="101">
        <f t="shared" si="35"/>
        <v>0</v>
      </c>
      <c r="AJ97" s="101">
        <f t="shared" si="36"/>
        <v>0</v>
      </c>
      <c r="AK97" s="101">
        <f t="shared" si="37"/>
        <v>0</v>
      </c>
      <c r="AL97" s="101">
        <f t="shared" si="38"/>
        <v>0</v>
      </c>
    </row>
    <row r="98" spans="1:38" s="2" customFormat="1" ht="15.75" hidden="1">
      <c r="A98" s="78" t="s">
        <v>271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>
        <f t="shared" si="44"/>
        <v>0</v>
      </c>
      <c r="AA98" s="4">
        <f t="shared" si="45"/>
        <v>0</v>
      </c>
      <c r="AB98" s="4">
        <f t="shared" si="46"/>
        <v>0</v>
      </c>
      <c r="AC98" s="4">
        <f t="shared" si="47"/>
        <v>0</v>
      </c>
      <c r="AD98" s="4">
        <f t="shared" si="48"/>
        <v>0</v>
      </c>
      <c r="AE98" s="4">
        <f t="shared" si="49"/>
        <v>0</v>
      </c>
      <c r="AF98" s="4">
        <f t="shared" si="50"/>
        <v>0</v>
      </c>
      <c r="AG98" s="4">
        <f t="shared" si="51"/>
        <v>0</v>
      </c>
      <c r="AH98" s="101">
        <f t="shared" si="34"/>
        <v>0</v>
      </c>
      <c r="AI98" s="101">
        <f t="shared" si="35"/>
        <v>0</v>
      </c>
      <c r="AJ98" s="101">
        <f t="shared" si="36"/>
        <v>0</v>
      </c>
      <c r="AK98" s="101">
        <f t="shared" si="37"/>
        <v>0</v>
      </c>
      <c r="AL98" s="101">
        <f t="shared" si="38"/>
        <v>0</v>
      </c>
    </row>
    <row r="99" spans="1:38" s="2" customFormat="1" ht="15.75" hidden="1">
      <c r="A99" s="78" t="s">
        <v>272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>
        <f t="shared" si="44"/>
        <v>0</v>
      </c>
      <c r="AA99" s="4">
        <f t="shared" si="45"/>
        <v>0</v>
      </c>
      <c r="AB99" s="4">
        <f t="shared" si="46"/>
        <v>0</v>
      </c>
      <c r="AC99" s="4">
        <f t="shared" si="47"/>
        <v>0</v>
      </c>
      <c r="AD99" s="4">
        <f t="shared" si="48"/>
        <v>0</v>
      </c>
      <c r="AE99" s="4">
        <f t="shared" si="49"/>
        <v>0</v>
      </c>
      <c r="AF99" s="4">
        <f t="shared" si="50"/>
        <v>0</v>
      </c>
      <c r="AG99" s="4">
        <f t="shared" si="51"/>
        <v>0</v>
      </c>
      <c r="AH99" s="101">
        <f t="shared" si="34"/>
        <v>0</v>
      </c>
      <c r="AI99" s="101">
        <f t="shared" si="35"/>
        <v>0</v>
      </c>
      <c r="AJ99" s="101">
        <f t="shared" si="36"/>
        <v>0</v>
      </c>
      <c r="AK99" s="101">
        <f t="shared" si="37"/>
        <v>0</v>
      </c>
      <c r="AL99" s="101">
        <f t="shared" si="38"/>
        <v>0</v>
      </c>
    </row>
    <row r="100" spans="1:38" s="2" customFormat="1" ht="15.75" hidden="1">
      <c r="A100" s="78" t="s">
        <v>197</v>
      </c>
      <c r="B100" s="4">
        <f>B101+B102+B103+B104+B105+B106+B107+B108+B109</f>
        <v>0</v>
      </c>
      <c r="C100" s="4">
        <f>C101+C102+C103+C104+C105+C106+C107+C108+C109</f>
        <v>0</v>
      </c>
      <c r="D100" s="4">
        <f>D101+D102+D103+D104+D105+D106+D107+D108+D109</f>
        <v>0</v>
      </c>
      <c r="E100" s="4">
        <f aca="true" t="shared" si="52" ref="E100:Y100">E101+E102+E103+E104+E105+E106+E107+E108+E109</f>
        <v>0</v>
      </c>
      <c r="F100" s="4">
        <f t="shared" si="52"/>
        <v>0</v>
      </c>
      <c r="G100" s="4">
        <f t="shared" si="52"/>
        <v>0</v>
      </c>
      <c r="H100" s="4">
        <f t="shared" si="52"/>
        <v>0</v>
      </c>
      <c r="I100" s="4">
        <f t="shared" si="52"/>
        <v>0</v>
      </c>
      <c r="J100" s="4">
        <f t="shared" si="52"/>
        <v>0</v>
      </c>
      <c r="K100" s="4">
        <f>K101+K102+K103+K104+K105+K106+K107+K108+K109</f>
        <v>0</v>
      </c>
      <c r="L100" s="4">
        <f>L101+L102+L103+L104+L105+L106+L107+L108+L109</f>
        <v>0</v>
      </c>
      <c r="M100" s="4">
        <f t="shared" si="52"/>
        <v>0</v>
      </c>
      <c r="N100" s="4">
        <f t="shared" si="52"/>
        <v>0</v>
      </c>
      <c r="O100" s="4">
        <f t="shared" si="52"/>
        <v>0</v>
      </c>
      <c r="P100" s="4">
        <f t="shared" si="52"/>
        <v>0</v>
      </c>
      <c r="Q100" s="4">
        <f t="shared" si="52"/>
        <v>0</v>
      </c>
      <c r="R100" s="4">
        <f t="shared" si="52"/>
        <v>0</v>
      </c>
      <c r="S100" s="4">
        <f>S101+S102+S103+S104+S105+S106+S107+S108+S109</f>
        <v>0</v>
      </c>
      <c r="T100" s="4">
        <f>T101+T102+T103+T104+T105+T106+T107+T108+T109</f>
        <v>0</v>
      </c>
      <c r="U100" s="4">
        <f t="shared" si="52"/>
        <v>0</v>
      </c>
      <c r="V100" s="4">
        <f t="shared" si="52"/>
        <v>0</v>
      </c>
      <c r="W100" s="4">
        <f t="shared" si="52"/>
        <v>0</v>
      </c>
      <c r="X100" s="4">
        <f t="shared" si="52"/>
        <v>0</v>
      </c>
      <c r="Y100" s="4">
        <f t="shared" si="52"/>
        <v>0</v>
      </c>
      <c r="Z100" s="4">
        <f aca="true" t="shared" si="53" ref="Z100:AG110">B100+J100+R100</f>
        <v>0</v>
      </c>
      <c r="AA100" s="4">
        <f t="shared" si="53"/>
        <v>0</v>
      </c>
      <c r="AB100" s="4">
        <f t="shared" si="53"/>
        <v>0</v>
      </c>
      <c r="AC100" s="4">
        <f t="shared" si="53"/>
        <v>0</v>
      </c>
      <c r="AD100" s="4">
        <f t="shared" si="53"/>
        <v>0</v>
      </c>
      <c r="AE100" s="4">
        <f t="shared" si="53"/>
        <v>0</v>
      </c>
      <c r="AF100" s="4">
        <f t="shared" si="53"/>
        <v>0</v>
      </c>
      <c r="AG100" s="4">
        <f>I100+Q100+Y100</f>
        <v>0</v>
      </c>
      <c r="AH100" s="101">
        <f t="shared" si="34"/>
        <v>0</v>
      </c>
      <c r="AI100" s="101">
        <f t="shared" si="35"/>
        <v>0</v>
      </c>
      <c r="AJ100" s="101">
        <f t="shared" si="36"/>
        <v>0</v>
      </c>
      <c r="AK100" s="101">
        <f t="shared" si="37"/>
        <v>0</v>
      </c>
      <c r="AL100" s="101">
        <f t="shared" si="38"/>
        <v>0</v>
      </c>
    </row>
    <row r="101" spans="1:38" s="2" customFormat="1" ht="15.75" hidden="1">
      <c r="A101" s="78" t="s">
        <v>273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>
        <f t="shared" si="53"/>
        <v>0</v>
      </c>
      <c r="AA101" s="4">
        <f t="shared" si="53"/>
        <v>0</v>
      </c>
      <c r="AB101" s="4">
        <f t="shared" si="53"/>
        <v>0</v>
      </c>
      <c r="AC101" s="4">
        <f t="shared" si="53"/>
        <v>0</v>
      </c>
      <c r="AD101" s="4">
        <f t="shared" si="53"/>
        <v>0</v>
      </c>
      <c r="AE101" s="4">
        <f t="shared" si="53"/>
        <v>0</v>
      </c>
      <c r="AF101" s="4">
        <f t="shared" si="53"/>
        <v>0</v>
      </c>
      <c r="AG101" s="4">
        <f aca="true" t="shared" si="54" ref="AG101:AG109">I101+Q101+Y101</f>
        <v>0</v>
      </c>
      <c r="AH101" s="101">
        <f t="shared" si="34"/>
        <v>0</v>
      </c>
      <c r="AI101" s="101">
        <f t="shared" si="35"/>
        <v>0</v>
      </c>
      <c r="AJ101" s="101">
        <f t="shared" si="36"/>
        <v>0</v>
      </c>
      <c r="AK101" s="101">
        <f t="shared" si="37"/>
        <v>0</v>
      </c>
      <c r="AL101" s="101">
        <f t="shared" si="38"/>
        <v>0</v>
      </c>
    </row>
    <row r="102" spans="1:38" s="2" customFormat="1" ht="15.75" hidden="1">
      <c r="A102" s="78" t="s">
        <v>274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>
        <f t="shared" si="53"/>
        <v>0</v>
      </c>
      <c r="AA102" s="4">
        <f t="shared" si="53"/>
        <v>0</v>
      </c>
      <c r="AB102" s="4">
        <f t="shared" si="53"/>
        <v>0</v>
      </c>
      <c r="AC102" s="4">
        <f t="shared" si="53"/>
        <v>0</v>
      </c>
      <c r="AD102" s="4">
        <f t="shared" si="53"/>
        <v>0</v>
      </c>
      <c r="AE102" s="4">
        <f t="shared" si="53"/>
        <v>0</v>
      </c>
      <c r="AF102" s="4">
        <f t="shared" si="53"/>
        <v>0</v>
      </c>
      <c r="AG102" s="4">
        <f t="shared" si="54"/>
        <v>0</v>
      </c>
      <c r="AH102" s="101">
        <f t="shared" si="34"/>
        <v>0</v>
      </c>
      <c r="AI102" s="101">
        <f t="shared" si="35"/>
        <v>0</v>
      </c>
      <c r="AJ102" s="101">
        <f t="shared" si="36"/>
        <v>0</v>
      </c>
      <c r="AK102" s="101">
        <f t="shared" si="37"/>
        <v>0</v>
      </c>
      <c r="AL102" s="101">
        <f t="shared" si="38"/>
        <v>0</v>
      </c>
    </row>
    <row r="103" spans="1:38" s="2" customFormat="1" ht="15.75" hidden="1">
      <c r="A103" s="78" t="s">
        <v>275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>
        <f t="shared" si="53"/>
        <v>0</v>
      </c>
      <c r="AA103" s="4">
        <f t="shared" si="53"/>
        <v>0</v>
      </c>
      <c r="AB103" s="4">
        <f t="shared" si="53"/>
        <v>0</v>
      </c>
      <c r="AC103" s="4">
        <f t="shared" si="53"/>
        <v>0</v>
      </c>
      <c r="AD103" s="4">
        <f t="shared" si="53"/>
        <v>0</v>
      </c>
      <c r="AE103" s="4">
        <f t="shared" si="53"/>
        <v>0</v>
      </c>
      <c r="AF103" s="4">
        <f t="shared" si="53"/>
        <v>0</v>
      </c>
      <c r="AG103" s="4">
        <f t="shared" si="54"/>
        <v>0</v>
      </c>
      <c r="AH103" s="101">
        <f t="shared" si="34"/>
        <v>0</v>
      </c>
      <c r="AI103" s="101">
        <f t="shared" si="35"/>
        <v>0</v>
      </c>
      <c r="AJ103" s="101">
        <f t="shared" si="36"/>
        <v>0</v>
      </c>
      <c r="AK103" s="101">
        <f t="shared" si="37"/>
        <v>0</v>
      </c>
      <c r="AL103" s="101">
        <f t="shared" si="38"/>
        <v>0</v>
      </c>
    </row>
    <row r="104" spans="1:38" s="2" customFormat="1" ht="15.75" hidden="1">
      <c r="A104" s="78" t="s">
        <v>276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f t="shared" si="53"/>
        <v>0</v>
      </c>
      <c r="AA104" s="4">
        <f t="shared" si="53"/>
        <v>0</v>
      </c>
      <c r="AB104" s="4">
        <f t="shared" si="53"/>
        <v>0</v>
      </c>
      <c r="AC104" s="4">
        <f t="shared" si="53"/>
        <v>0</v>
      </c>
      <c r="AD104" s="4">
        <f t="shared" si="53"/>
        <v>0</v>
      </c>
      <c r="AE104" s="4">
        <f t="shared" si="53"/>
        <v>0</v>
      </c>
      <c r="AF104" s="4">
        <f t="shared" si="53"/>
        <v>0</v>
      </c>
      <c r="AG104" s="4">
        <f t="shared" si="54"/>
        <v>0</v>
      </c>
      <c r="AH104" s="101">
        <f t="shared" si="34"/>
        <v>0</v>
      </c>
      <c r="AI104" s="101">
        <f t="shared" si="35"/>
        <v>0</v>
      </c>
      <c r="AJ104" s="101">
        <f t="shared" si="36"/>
        <v>0</v>
      </c>
      <c r="AK104" s="101">
        <f t="shared" si="37"/>
        <v>0</v>
      </c>
      <c r="AL104" s="101">
        <f t="shared" si="38"/>
        <v>0</v>
      </c>
    </row>
    <row r="105" spans="1:38" s="2" customFormat="1" ht="15.75" hidden="1">
      <c r="A105" s="78" t="s">
        <v>277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>
        <f t="shared" si="53"/>
        <v>0</v>
      </c>
      <c r="AA105" s="4">
        <f t="shared" si="53"/>
        <v>0</v>
      </c>
      <c r="AB105" s="4">
        <f t="shared" si="53"/>
        <v>0</v>
      </c>
      <c r="AC105" s="4">
        <f t="shared" si="53"/>
        <v>0</v>
      </c>
      <c r="AD105" s="4">
        <f t="shared" si="53"/>
        <v>0</v>
      </c>
      <c r="AE105" s="4">
        <f t="shared" si="53"/>
        <v>0</v>
      </c>
      <c r="AF105" s="4">
        <f t="shared" si="53"/>
        <v>0</v>
      </c>
      <c r="AG105" s="4">
        <f t="shared" si="54"/>
        <v>0</v>
      </c>
      <c r="AH105" s="101">
        <f t="shared" si="34"/>
        <v>0</v>
      </c>
      <c r="AI105" s="101">
        <f t="shared" si="35"/>
        <v>0</v>
      </c>
      <c r="AJ105" s="101">
        <f t="shared" si="36"/>
        <v>0</v>
      </c>
      <c r="AK105" s="101">
        <f t="shared" si="37"/>
        <v>0</v>
      </c>
      <c r="AL105" s="101">
        <f t="shared" si="38"/>
        <v>0</v>
      </c>
    </row>
    <row r="106" spans="1:38" s="2" customFormat="1" ht="31.5" hidden="1">
      <c r="A106" s="78" t="s">
        <v>278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>
        <f t="shared" si="53"/>
        <v>0</v>
      </c>
      <c r="AA106" s="4">
        <f t="shared" si="53"/>
        <v>0</v>
      </c>
      <c r="AB106" s="4">
        <f t="shared" si="53"/>
        <v>0</v>
      </c>
      <c r="AC106" s="4">
        <f t="shared" si="53"/>
        <v>0</v>
      </c>
      <c r="AD106" s="4">
        <f t="shared" si="53"/>
        <v>0</v>
      </c>
      <c r="AE106" s="4">
        <f t="shared" si="53"/>
        <v>0</v>
      </c>
      <c r="AF106" s="4">
        <f t="shared" si="53"/>
        <v>0</v>
      </c>
      <c r="AG106" s="4">
        <f t="shared" si="54"/>
        <v>0</v>
      </c>
      <c r="AH106" s="101">
        <f t="shared" si="34"/>
        <v>0</v>
      </c>
      <c r="AI106" s="101">
        <f t="shared" si="35"/>
        <v>0</v>
      </c>
      <c r="AJ106" s="101">
        <f t="shared" si="36"/>
        <v>0</v>
      </c>
      <c r="AK106" s="101">
        <f t="shared" si="37"/>
        <v>0</v>
      </c>
      <c r="AL106" s="101">
        <f t="shared" si="38"/>
        <v>0</v>
      </c>
    </row>
    <row r="107" spans="1:38" s="2" customFormat="1" ht="31.5" hidden="1">
      <c r="A107" s="78" t="s">
        <v>279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>
        <f t="shared" si="53"/>
        <v>0</v>
      </c>
      <c r="AA107" s="4">
        <f t="shared" si="53"/>
        <v>0</v>
      </c>
      <c r="AB107" s="4">
        <f t="shared" si="53"/>
        <v>0</v>
      </c>
      <c r="AC107" s="4">
        <f t="shared" si="53"/>
        <v>0</v>
      </c>
      <c r="AD107" s="4">
        <f t="shared" si="53"/>
        <v>0</v>
      </c>
      <c r="AE107" s="4">
        <f t="shared" si="53"/>
        <v>0</v>
      </c>
      <c r="AF107" s="4">
        <f t="shared" si="53"/>
        <v>0</v>
      </c>
      <c r="AG107" s="4">
        <f t="shared" si="54"/>
        <v>0</v>
      </c>
      <c r="AH107" s="101">
        <f t="shared" si="34"/>
        <v>0</v>
      </c>
      <c r="AI107" s="101">
        <f t="shared" si="35"/>
        <v>0</v>
      </c>
      <c r="AJ107" s="101">
        <f t="shared" si="36"/>
        <v>0</v>
      </c>
      <c r="AK107" s="101">
        <f t="shared" si="37"/>
        <v>0</v>
      </c>
      <c r="AL107" s="101">
        <f t="shared" si="38"/>
        <v>0</v>
      </c>
    </row>
    <row r="108" spans="1:38" s="2" customFormat="1" ht="15.75" hidden="1">
      <c r="A108" s="78" t="s">
        <v>280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>
        <f t="shared" si="53"/>
        <v>0</v>
      </c>
      <c r="AA108" s="4">
        <f t="shared" si="53"/>
        <v>0</v>
      </c>
      <c r="AB108" s="4">
        <f t="shared" si="53"/>
        <v>0</v>
      </c>
      <c r="AC108" s="4">
        <f t="shared" si="53"/>
        <v>0</v>
      </c>
      <c r="AD108" s="4">
        <f t="shared" si="53"/>
        <v>0</v>
      </c>
      <c r="AE108" s="4">
        <f t="shared" si="53"/>
        <v>0</v>
      </c>
      <c r="AF108" s="4">
        <f t="shared" si="53"/>
        <v>0</v>
      </c>
      <c r="AG108" s="4">
        <f t="shared" si="54"/>
        <v>0</v>
      </c>
      <c r="AH108" s="101">
        <f t="shared" si="34"/>
        <v>0</v>
      </c>
      <c r="AI108" s="101">
        <f t="shared" si="35"/>
        <v>0</v>
      </c>
      <c r="AJ108" s="101">
        <f t="shared" si="36"/>
        <v>0</v>
      </c>
      <c r="AK108" s="101">
        <f t="shared" si="37"/>
        <v>0</v>
      </c>
      <c r="AL108" s="101">
        <f t="shared" si="38"/>
        <v>0</v>
      </c>
    </row>
    <row r="109" spans="1:38" s="2" customFormat="1" ht="15.75" hidden="1">
      <c r="A109" s="78" t="s">
        <v>281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>
        <f t="shared" si="53"/>
        <v>0</v>
      </c>
      <c r="AA109" s="4">
        <f t="shared" si="53"/>
        <v>0</v>
      </c>
      <c r="AB109" s="4">
        <f t="shared" si="53"/>
        <v>0</v>
      </c>
      <c r="AC109" s="4">
        <f t="shared" si="53"/>
        <v>0</v>
      </c>
      <c r="AD109" s="4">
        <f t="shared" si="53"/>
        <v>0</v>
      </c>
      <c r="AE109" s="4">
        <f t="shared" si="53"/>
        <v>0</v>
      </c>
      <c r="AF109" s="4">
        <f t="shared" si="53"/>
        <v>0</v>
      </c>
      <c r="AG109" s="4">
        <f t="shared" si="54"/>
        <v>0</v>
      </c>
      <c r="AH109" s="101">
        <f t="shared" si="34"/>
        <v>0</v>
      </c>
      <c r="AI109" s="101">
        <f t="shared" si="35"/>
        <v>0</v>
      </c>
      <c r="AJ109" s="101">
        <f t="shared" si="36"/>
        <v>0</v>
      </c>
      <c r="AK109" s="101">
        <f t="shared" si="37"/>
        <v>0</v>
      </c>
      <c r="AL109" s="101">
        <f t="shared" si="38"/>
        <v>0</v>
      </c>
    </row>
    <row r="110" spans="1:38" s="17" customFormat="1" ht="18.75" customHeight="1" hidden="1">
      <c r="A110" s="7" t="s">
        <v>198</v>
      </c>
      <c r="B110" s="13">
        <f>B87+B88+B89+B90+B100</f>
        <v>0</v>
      </c>
      <c r="C110" s="13">
        <f>C87+C88+C89+C90+C100</f>
        <v>0</v>
      </c>
      <c r="D110" s="13">
        <f>D87+D88+D89+D90+D100</f>
        <v>0</v>
      </c>
      <c r="E110" s="13">
        <f aca="true" t="shared" si="55" ref="E110:Y110">E87+E88+E89+E90+E100</f>
        <v>0</v>
      </c>
      <c r="F110" s="13">
        <f t="shared" si="55"/>
        <v>0</v>
      </c>
      <c r="G110" s="13">
        <f t="shared" si="55"/>
        <v>0</v>
      </c>
      <c r="H110" s="13">
        <f t="shared" si="55"/>
        <v>0</v>
      </c>
      <c r="I110" s="13">
        <f t="shared" si="55"/>
        <v>0</v>
      </c>
      <c r="J110" s="13">
        <f t="shared" si="55"/>
        <v>0</v>
      </c>
      <c r="K110" s="13">
        <f>K87+K88+K89+K90+K100</f>
        <v>0</v>
      </c>
      <c r="L110" s="13">
        <f>L87+L88+L89+L90+L100</f>
        <v>0</v>
      </c>
      <c r="M110" s="13">
        <f t="shared" si="55"/>
        <v>0</v>
      </c>
      <c r="N110" s="13">
        <f t="shared" si="55"/>
        <v>0</v>
      </c>
      <c r="O110" s="13">
        <f t="shared" si="55"/>
        <v>0</v>
      </c>
      <c r="P110" s="13">
        <f t="shared" si="55"/>
        <v>0</v>
      </c>
      <c r="Q110" s="13">
        <f t="shared" si="55"/>
        <v>0</v>
      </c>
      <c r="R110" s="13">
        <f t="shared" si="55"/>
        <v>0</v>
      </c>
      <c r="S110" s="13">
        <f>S87+S88+S89+S90+S100</f>
        <v>0</v>
      </c>
      <c r="T110" s="13">
        <f>T87+T88+T89+T90+T100</f>
        <v>0</v>
      </c>
      <c r="U110" s="13">
        <f t="shared" si="55"/>
        <v>0</v>
      </c>
      <c r="V110" s="13">
        <f t="shared" si="55"/>
        <v>0</v>
      </c>
      <c r="W110" s="13">
        <f t="shared" si="55"/>
        <v>0</v>
      </c>
      <c r="X110" s="13">
        <f t="shared" si="55"/>
        <v>0</v>
      </c>
      <c r="Y110" s="13">
        <f t="shared" si="55"/>
        <v>0</v>
      </c>
      <c r="Z110" s="13">
        <f t="shared" si="53"/>
        <v>0</v>
      </c>
      <c r="AA110" s="13">
        <f t="shared" si="53"/>
        <v>0</v>
      </c>
      <c r="AB110" s="13">
        <f t="shared" si="53"/>
        <v>0</v>
      </c>
      <c r="AC110" s="13">
        <f t="shared" si="53"/>
        <v>0</v>
      </c>
      <c r="AD110" s="13">
        <f t="shared" si="53"/>
        <v>0</v>
      </c>
      <c r="AE110" s="13">
        <f t="shared" si="53"/>
        <v>0</v>
      </c>
      <c r="AF110" s="13">
        <f t="shared" si="53"/>
        <v>0</v>
      </c>
      <c r="AG110" s="13">
        <f t="shared" si="53"/>
        <v>0</v>
      </c>
      <c r="AH110" s="101">
        <f t="shared" si="34"/>
        <v>0</v>
      </c>
      <c r="AI110" s="101">
        <f t="shared" si="35"/>
        <v>0</v>
      </c>
      <c r="AJ110" s="101">
        <f t="shared" si="36"/>
        <v>0</v>
      </c>
      <c r="AK110" s="101">
        <f t="shared" si="37"/>
        <v>0</v>
      </c>
      <c r="AL110" s="101">
        <f t="shared" si="38"/>
        <v>0</v>
      </c>
    </row>
    <row r="111" spans="1:38" s="2" customFormat="1" ht="47.25" hidden="1">
      <c r="A111" s="6" t="s">
        <v>199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>
        <f aca="true" t="shared" si="56" ref="Z111:AG134">B111+J111+R111</f>
        <v>0</v>
      </c>
      <c r="AA111" s="4">
        <f t="shared" si="56"/>
        <v>0</v>
      </c>
      <c r="AB111" s="4">
        <f t="shared" si="56"/>
        <v>0</v>
      </c>
      <c r="AC111" s="4">
        <f t="shared" si="56"/>
        <v>0</v>
      </c>
      <c r="AD111" s="4">
        <f t="shared" si="56"/>
        <v>0</v>
      </c>
      <c r="AE111" s="4">
        <f t="shared" si="56"/>
        <v>0</v>
      </c>
      <c r="AF111" s="4">
        <f t="shared" si="56"/>
        <v>0</v>
      </c>
      <c r="AG111" s="4">
        <f t="shared" si="56"/>
        <v>0</v>
      </c>
      <c r="AH111" s="101">
        <f t="shared" si="34"/>
        <v>0</v>
      </c>
      <c r="AI111" s="101">
        <f t="shared" si="35"/>
        <v>0</v>
      </c>
      <c r="AJ111" s="101">
        <f t="shared" si="36"/>
        <v>0</v>
      </c>
      <c r="AK111" s="101">
        <f t="shared" si="37"/>
        <v>0</v>
      </c>
      <c r="AL111" s="101">
        <f t="shared" si="38"/>
        <v>0</v>
      </c>
    </row>
    <row r="112" spans="1:38" s="2" customFormat="1" ht="31.5" hidden="1">
      <c r="A112" s="6" t="s">
        <v>302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>
        <f aca="true" t="shared" si="57" ref="Z112:AG113">B112+J112+R112</f>
        <v>0</v>
      </c>
      <c r="AA112" s="4">
        <f t="shared" si="57"/>
        <v>0</v>
      </c>
      <c r="AB112" s="4">
        <f t="shared" si="57"/>
        <v>0</v>
      </c>
      <c r="AC112" s="4">
        <f t="shared" si="57"/>
        <v>0</v>
      </c>
      <c r="AD112" s="4">
        <f t="shared" si="57"/>
        <v>0</v>
      </c>
      <c r="AE112" s="4">
        <f t="shared" si="57"/>
        <v>0</v>
      </c>
      <c r="AF112" s="4">
        <f t="shared" si="57"/>
        <v>0</v>
      </c>
      <c r="AG112" s="4">
        <f t="shared" si="57"/>
        <v>0</v>
      </c>
      <c r="AH112" s="101">
        <f t="shared" si="34"/>
        <v>0</v>
      </c>
      <c r="AI112" s="101">
        <f t="shared" si="35"/>
        <v>0</v>
      </c>
      <c r="AJ112" s="101">
        <f t="shared" si="36"/>
        <v>0</v>
      </c>
      <c r="AK112" s="101">
        <f t="shared" si="37"/>
        <v>0</v>
      </c>
      <c r="AL112" s="101">
        <f t="shared" si="38"/>
        <v>0</v>
      </c>
    </row>
    <row r="113" spans="1:38" s="2" customFormat="1" ht="47.25" hidden="1">
      <c r="A113" s="6" t="s">
        <v>303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>
        <f t="shared" si="57"/>
        <v>0</v>
      </c>
      <c r="AA113" s="4">
        <f t="shared" si="57"/>
        <v>0</v>
      </c>
      <c r="AB113" s="4">
        <f t="shared" si="57"/>
        <v>0</v>
      </c>
      <c r="AC113" s="4">
        <f t="shared" si="57"/>
        <v>0</v>
      </c>
      <c r="AD113" s="4">
        <f t="shared" si="57"/>
        <v>0</v>
      </c>
      <c r="AE113" s="4">
        <f t="shared" si="57"/>
        <v>0</v>
      </c>
      <c r="AF113" s="4">
        <f t="shared" si="57"/>
        <v>0</v>
      </c>
      <c r="AG113" s="4">
        <f t="shared" si="57"/>
        <v>0</v>
      </c>
      <c r="AH113" s="101">
        <f t="shared" si="34"/>
        <v>0</v>
      </c>
      <c r="AI113" s="101">
        <f t="shared" si="35"/>
        <v>0</v>
      </c>
      <c r="AJ113" s="101">
        <f t="shared" si="36"/>
        <v>0</v>
      </c>
      <c r="AK113" s="101">
        <f t="shared" si="37"/>
        <v>0</v>
      </c>
      <c r="AL113" s="101">
        <f t="shared" si="38"/>
        <v>0</v>
      </c>
    </row>
    <row r="114" spans="1:38" s="2" customFormat="1" ht="31.5" hidden="1">
      <c r="A114" s="6" t="s">
        <v>200</v>
      </c>
      <c r="B114" s="4">
        <f>B115+B116+B117+B118+B119+B120+B121+B122+B123</f>
        <v>0</v>
      </c>
      <c r="C114" s="4">
        <f>C115+C116+C117+C118+C119+C120+C121+C122+C123</f>
        <v>0</v>
      </c>
      <c r="D114" s="4">
        <f>D115+D116+D117+D118+D119+D120+D121+D122+D123</f>
        <v>0</v>
      </c>
      <c r="E114" s="4">
        <f aca="true" t="shared" si="58" ref="E114:Y114">E115+E116+E117+E118+E119+E120+E121+E122+E123</f>
        <v>0</v>
      </c>
      <c r="F114" s="4">
        <f t="shared" si="58"/>
        <v>0</v>
      </c>
      <c r="G114" s="4">
        <f t="shared" si="58"/>
        <v>0</v>
      </c>
      <c r="H114" s="4">
        <f t="shared" si="58"/>
        <v>0</v>
      </c>
      <c r="I114" s="4">
        <f t="shared" si="58"/>
        <v>0</v>
      </c>
      <c r="J114" s="4">
        <f t="shared" si="58"/>
        <v>0</v>
      </c>
      <c r="K114" s="4">
        <f>K115+K116+K117+K118+K119+K120+K121+K122+K123</f>
        <v>0</v>
      </c>
      <c r="L114" s="4">
        <f>L115+L116+L117+L118+L119+L120+L121+L122+L123</f>
        <v>0</v>
      </c>
      <c r="M114" s="4">
        <f t="shared" si="58"/>
        <v>0</v>
      </c>
      <c r="N114" s="4">
        <f t="shared" si="58"/>
        <v>0</v>
      </c>
      <c r="O114" s="4">
        <f t="shared" si="58"/>
        <v>0</v>
      </c>
      <c r="P114" s="4">
        <f t="shared" si="58"/>
        <v>0</v>
      </c>
      <c r="Q114" s="4">
        <f t="shared" si="58"/>
        <v>0</v>
      </c>
      <c r="R114" s="4">
        <f t="shared" si="58"/>
        <v>0</v>
      </c>
      <c r="S114" s="4">
        <f>S115+S116+S117+S118+S119+S120+S121+S122+S123</f>
        <v>0</v>
      </c>
      <c r="T114" s="4">
        <f>T115+T116+T117+T118+T119+T120+T121+T122+T123</f>
        <v>0</v>
      </c>
      <c r="U114" s="4">
        <f t="shared" si="58"/>
        <v>0</v>
      </c>
      <c r="V114" s="4">
        <f t="shared" si="58"/>
        <v>0</v>
      </c>
      <c r="W114" s="4">
        <f t="shared" si="58"/>
        <v>0</v>
      </c>
      <c r="X114" s="4">
        <f t="shared" si="58"/>
        <v>0</v>
      </c>
      <c r="Y114" s="4">
        <f t="shared" si="58"/>
        <v>0</v>
      </c>
      <c r="Z114" s="4">
        <f t="shared" si="56"/>
        <v>0</v>
      </c>
      <c r="AA114" s="4">
        <f t="shared" si="56"/>
        <v>0</v>
      </c>
      <c r="AB114" s="4">
        <f t="shared" si="56"/>
        <v>0</v>
      </c>
      <c r="AC114" s="4">
        <f t="shared" si="56"/>
        <v>0</v>
      </c>
      <c r="AD114" s="4">
        <f t="shared" si="56"/>
        <v>0</v>
      </c>
      <c r="AE114" s="4">
        <f t="shared" si="56"/>
        <v>0</v>
      </c>
      <c r="AF114" s="4">
        <f t="shared" si="56"/>
        <v>0</v>
      </c>
      <c r="AG114" s="4">
        <f t="shared" si="56"/>
        <v>0</v>
      </c>
      <c r="AH114" s="101">
        <f t="shared" si="34"/>
        <v>0</v>
      </c>
      <c r="AI114" s="101">
        <f t="shared" si="35"/>
        <v>0</v>
      </c>
      <c r="AJ114" s="101">
        <f t="shared" si="36"/>
        <v>0</v>
      </c>
      <c r="AK114" s="101">
        <f t="shared" si="37"/>
        <v>0</v>
      </c>
      <c r="AL114" s="101">
        <f t="shared" si="38"/>
        <v>0</v>
      </c>
    </row>
    <row r="115" spans="1:38" s="2" customFormat="1" ht="15.75" hidden="1">
      <c r="A115" s="78" t="s">
        <v>282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>
        <f t="shared" si="56"/>
        <v>0</v>
      </c>
      <c r="AA115" s="4">
        <f t="shared" si="56"/>
        <v>0</v>
      </c>
      <c r="AB115" s="4">
        <f t="shared" si="56"/>
        <v>0</v>
      </c>
      <c r="AC115" s="4">
        <f t="shared" si="56"/>
        <v>0</v>
      </c>
      <c r="AD115" s="4">
        <f t="shared" si="56"/>
        <v>0</v>
      </c>
      <c r="AE115" s="4">
        <f t="shared" si="56"/>
        <v>0</v>
      </c>
      <c r="AF115" s="4">
        <f t="shared" si="56"/>
        <v>0</v>
      </c>
      <c r="AG115" s="4">
        <f t="shared" si="56"/>
        <v>0</v>
      </c>
      <c r="AH115" s="101">
        <f t="shared" si="34"/>
        <v>0</v>
      </c>
      <c r="AI115" s="101">
        <f t="shared" si="35"/>
        <v>0</v>
      </c>
      <c r="AJ115" s="101">
        <f t="shared" si="36"/>
        <v>0</v>
      </c>
      <c r="AK115" s="101">
        <f t="shared" si="37"/>
        <v>0</v>
      </c>
      <c r="AL115" s="101">
        <f t="shared" si="38"/>
        <v>0</v>
      </c>
    </row>
    <row r="116" spans="1:38" s="2" customFormat="1" ht="15.75" hidden="1">
      <c r="A116" s="78" t="s">
        <v>283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>
        <f t="shared" si="56"/>
        <v>0</v>
      </c>
      <c r="AA116" s="4">
        <f t="shared" si="56"/>
        <v>0</v>
      </c>
      <c r="AB116" s="4">
        <f t="shared" si="56"/>
        <v>0</v>
      </c>
      <c r="AC116" s="4">
        <f t="shared" si="56"/>
        <v>0</v>
      </c>
      <c r="AD116" s="4">
        <f t="shared" si="56"/>
        <v>0</v>
      </c>
      <c r="AE116" s="4">
        <f t="shared" si="56"/>
        <v>0</v>
      </c>
      <c r="AF116" s="4">
        <f t="shared" si="56"/>
        <v>0</v>
      </c>
      <c r="AG116" s="4">
        <f t="shared" si="56"/>
        <v>0</v>
      </c>
      <c r="AH116" s="101">
        <f t="shared" si="34"/>
        <v>0</v>
      </c>
      <c r="AI116" s="101">
        <f t="shared" si="35"/>
        <v>0</v>
      </c>
      <c r="AJ116" s="101">
        <f t="shared" si="36"/>
        <v>0</v>
      </c>
      <c r="AK116" s="101">
        <f t="shared" si="37"/>
        <v>0</v>
      </c>
      <c r="AL116" s="101">
        <f t="shared" si="38"/>
        <v>0</v>
      </c>
    </row>
    <row r="117" spans="1:38" s="2" customFormat="1" ht="15.75" hidden="1">
      <c r="A117" s="78" t="s">
        <v>284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>
        <f t="shared" si="56"/>
        <v>0</v>
      </c>
      <c r="AA117" s="4">
        <f t="shared" si="56"/>
        <v>0</v>
      </c>
      <c r="AB117" s="4">
        <f t="shared" si="56"/>
        <v>0</v>
      </c>
      <c r="AC117" s="4">
        <f t="shared" si="56"/>
        <v>0</v>
      </c>
      <c r="AD117" s="4">
        <f t="shared" si="56"/>
        <v>0</v>
      </c>
      <c r="AE117" s="4">
        <f t="shared" si="56"/>
        <v>0</v>
      </c>
      <c r="AF117" s="4">
        <f t="shared" si="56"/>
        <v>0</v>
      </c>
      <c r="AG117" s="4">
        <f t="shared" si="56"/>
        <v>0</v>
      </c>
      <c r="AH117" s="101">
        <f t="shared" si="34"/>
        <v>0</v>
      </c>
      <c r="AI117" s="101">
        <f t="shared" si="35"/>
        <v>0</v>
      </c>
      <c r="AJ117" s="101">
        <f t="shared" si="36"/>
        <v>0</v>
      </c>
      <c r="AK117" s="101">
        <f t="shared" si="37"/>
        <v>0</v>
      </c>
      <c r="AL117" s="101">
        <f t="shared" si="38"/>
        <v>0</v>
      </c>
    </row>
    <row r="118" spans="1:38" s="2" customFormat="1" ht="15.75" hidden="1">
      <c r="A118" s="78" t="s">
        <v>285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>
        <f t="shared" si="56"/>
        <v>0</v>
      </c>
      <c r="AA118" s="4">
        <f t="shared" si="56"/>
        <v>0</v>
      </c>
      <c r="AB118" s="4">
        <f t="shared" si="56"/>
        <v>0</v>
      </c>
      <c r="AC118" s="4">
        <f t="shared" si="56"/>
        <v>0</v>
      </c>
      <c r="AD118" s="4">
        <f t="shared" si="56"/>
        <v>0</v>
      </c>
      <c r="AE118" s="4">
        <f t="shared" si="56"/>
        <v>0</v>
      </c>
      <c r="AF118" s="4">
        <f t="shared" si="56"/>
        <v>0</v>
      </c>
      <c r="AG118" s="4">
        <f t="shared" si="56"/>
        <v>0</v>
      </c>
      <c r="AH118" s="101">
        <f t="shared" si="34"/>
        <v>0</v>
      </c>
      <c r="AI118" s="101">
        <f t="shared" si="35"/>
        <v>0</v>
      </c>
      <c r="AJ118" s="101">
        <f t="shared" si="36"/>
        <v>0</v>
      </c>
      <c r="AK118" s="101">
        <f t="shared" si="37"/>
        <v>0</v>
      </c>
      <c r="AL118" s="101">
        <f t="shared" si="38"/>
        <v>0</v>
      </c>
    </row>
    <row r="119" spans="1:38" s="2" customFormat="1" ht="15.75" hidden="1">
      <c r="A119" s="78" t="s">
        <v>286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>
        <f t="shared" si="56"/>
        <v>0</v>
      </c>
      <c r="AA119" s="4">
        <f t="shared" si="56"/>
        <v>0</v>
      </c>
      <c r="AB119" s="4">
        <f t="shared" si="56"/>
        <v>0</v>
      </c>
      <c r="AC119" s="4">
        <f t="shared" si="56"/>
        <v>0</v>
      </c>
      <c r="AD119" s="4">
        <f t="shared" si="56"/>
        <v>0</v>
      </c>
      <c r="AE119" s="4">
        <f t="shared" si="56"/>
        <v>0</v>
      </c>
      <c r="AF119" s="4">
        <f t="shared" si="56"/>
        <v>0</v>
      </c>
      <c r="AG119" s="4">
        <f t="shared" si="56"/>
        <v>0</v>
      </c>
      <c r="AH119" s="101">
        <f t="shared" si="34"/>
        <v>0</v>
      </c>
      <c r="AI119" s="101">
        <f t="shared" si="35"/>
        <v>0</v>
      </c>
      <c r="AJ119" s="101">
        <f t="shared" si="36"/>
        <v>0</v>
      </c>
      <c r="AK119" s="101">
        <f t="shared" si="37"/>
        <v>0</v>
      </c>
      <c r="AL119" s="101">
        <f t="shared" si="38"/>
        <v>0</v>
      </c>
    </row>
    <row r="120" spans="1:38" s="2" customFormat="1" ht="31.5" hidden="1">
      <c r="A120" s="78" t="s">
        <v>287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>
        <f t="shared" si="56"/>
        <v>0</v>
      </c>
      <c r="AA120" s="4">
        <f t="shared" si="56"/>
        <v>0</v>
      </c>
      <c r="AB120" s="4">
        <f t="shared" si="56"/>
        <v>0</v>
      </c>
      <c r="AC120" s="4">
        <f t="shared" si="56"/>
        <v>0</v>
      </c>
      <c r="AD120" s="4">
        <f t="shared" si="56"/>
        <v>0</v>
      </c>
      <c r="AE120" s="4">
        <f t="shared" si="56"/>
        <v>0</v>
      </c>
      <c r="AF120" s="4">
        <f t="shared" si="56"/>
        <v>0</v>
      </c>
      <c r="AG120" s="4">
        <f t="shared" si="56"/>
        <v>0</v>
      </c>
      <c r="AH120" s="101">
        <f t="shared" si="34"/>
        <v>0</v>
      </c>
      <c r="AI120" s="101">
        <f t="shared" si="35"/>
        <v>0</v>
      </c>
      <c r="AJ120" s="101">
        <f t="shared" si="36"/>
        <v>0</v>
      </c>
      <c r="AK120" s="101">
        <f t="shared" si="37"/>
        <v>0</v>
      </c>
      <c r="AL120" s="101">
        <f t="shared" si="38"/>
        <v>0</v>
      </c>
    </row>
    <row r="121" spans="1:38" s="2" customFormat="1" ht="31.5" hidden="1">
      <c r="A121" s="78" t="s">
        <v>288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>
        <f t="shared" si="56"/>
        <v>0</v>
      </c>
      <c r="AA121" s="4">
        <f t="shared" si="56"/>
        <v>0</v>
      </c>
      <c r="AB121" s="4">
        <f t="shared" si="56"/>
        <v>0</v>
      </c>
      <c r="AC121" s="4">
        <f t="shared" si="56"/>
        <v>0</v>
      </c>
      <c r="AD121" s="4">
        <f t="shared" si="56"/>
        <v>0</v>
      </c>
      <c r="AE121" s="4">
        <f t="shared" si="56"/>
        <v>0</v>
      </c>
      <c r="AF121" s="4">
        <f t="shared" si="56"/>
        <v>0</v>
      </c>
      <c r="AG121" s="4">
        <f t="shared" si="56"/>
        <v>0</v>
      </c>
      <c r="AH121" s="101">
        <f t="shared" si="34"/>
        <v>0</v>
      </c>
      <c r="AI121" s="101">
        <f t="shared" si="35"/>
        <v>0</v>
      </c>
      <c r="AJ121" s="101">
        <f t="shared" si="36"/>
        <v>0</v>
      </c>
      <c r="AK121" s="101">
        <f t="shared" si="37"/>
        <v>0</v>
      </c>
      <c r="AL121" s="101">
        <f t="shared" si="38"/>
        <v>0</v>
      </c>
    </row>
    <row r="122" spans="1:38" s="2" customFormat="1" ht="15.75" hidden="1">
      <c r="A122" s="78" t="s">
        <v>289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>
        <f t="shared" si="56"/>
        <v>0</v>
      </c>
      <c r="AA122" s="4">
        <f t="shared" si="56"/>
        <v>0</v>
      </c>
      <c r="AB122" s="4">
        <f t="shared" si="56"/>
        <v>0</v>
      </c>
      <c r="AC122" s="4">
        <f t="shared" si="56"/>
        <v>0</v>
      </c>
      <c r="AD122" s="4">
        <f t="shared" si="56"/>
        <v>0</v>
      </c>
      <c r="AE122" s="4">
        <f t="shared" si="56"/>
        <v>0</v>
      </c>
      <c r="AF122" s="4">
        <f t="shared" si="56"/>
        <v>0</v>
      </c>
      <c r="AG122" s="4">
        <f t="shared" si="56"/>
        <v>0</v>
      </c>
      <c r="AH122" s="101">
        <f t="shared" si="34"/>
        <v>0</v>
      </c>
      <c r="AI122" s="101">
        <f t="shared" si="35"/>
        <v>0</v>
      </c>
      <c r="AJ122" s="101">
        <f t="shared" si="36"/>
        <v>0</v>
      </c>
      <c r="AK122" s="101">
        <f t="shared" si="37"/>
        <v>0</v>
      </c>
      <c r="AL122" s="101">
        <f t="shared" si="38"/>
        <v>0</v>
      </c>
    </row>
    <row r="123" spans="1:38" s="2" customFormat="1" ht="15.75" hidden="1">
      <c r="A123" s="78" t="s">
        <v>290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>
        <f t="shared" si="56"/>
        <v>0</v>
      </c>
      <c r="AA123" s="4">
        <f t="shared" si="56"/>
        <v>0</v>
      </c>
      <c r="AB123" s="4">
        <f t="shared" si="56"/>
        <v>0</v>
      </c>
      <c r="AC123" s="4">
        <f t="shared" si="56"/>
        <v>0</v>
      </c>
      <c r="AD123" s="4">
        <f t="shared" si="56"/>
        <v>0</v>
      </c>
      <c r="AE123" s="4">
        <f t="shared" si="56"/>
        <v>0</v>
      </c>
      <c r="AF123" s="4">
        <f t="shared" si="56"/>
        <v>0</v>
      </c>
      <c r="AG123" s="4">
        <f t="shared" si="56"/>
        <v>0</v>
      </c>
      <c r="AH123" s="101">
        <f t="shared" si="34"/>
        <v>0</v>
      </c>
      <c r="AI123" s="101">
        <f t="shared" si="35"/>
        <v>0</v>
      </c>
      <c r="AJ123" s="101">
        <f t="shared" si="36"/>
        <v>0</v>
      </c>
      <c r="AK123" s="101">
        <f t="shared" si="37"/>
        <v>0</v>
      </c>
      <c r="AL123" s="101">
        <f t="shared" si="38"/>
        <v>0</v>
      </c>
    </row>
    <row r="124" spans="1:38" s="2" customFormat="1" ht="15.75" hidden="1">
      <c r="A124" s="78" t="s">
        <v>201</v>
      </c>
      <c r="B124" s="4">
        <f>B125+B126+B127+B128+B129+B130+B131+B132+B133</f>
        <v>0</v>
      </c>
      <c r="C124" s="4">
        <f>C125+C126+C127+C128+C129+C130+C131+C132+C133</f>
        <v>0</v>
      </c>
      <c r="D124" s="4">
        <f>D125+D126+D127+D128+D129+D130+D131+D132+D133</f>
        <v>0</v>
      </c>
      <c r="E124" s="4">
        <f aca="true" t="shared" si="59" ref="E124:Y124">E125+E126+E127+E128+E129+E130+E131+E132+E133</f>
        <v>0</v>
      </c>
      <c r="F124" s="4">
        <f t="shared" si="59"/>
        <v>0</v>
      </c>
      <c r="G124" s="4">
        <f t="shared" si="59"/>
        <v>0</v>
      </c>
      <c r="H124" s="4">
        <f t="shared" si="59"/>
        <v>0</v>
      </c>
      <c r="I124" s="4">
        <f t="shared" si="59"/>
        <v>0</v>
      </c>
      <c r="J124" s="4">
        <f t="shared" si="59"/>
        <v>0</v>
      </c>
      <c r="K124" s="4">
        <f>K125+K126+K127+K128+K129+K130+K131+K132+K133</f>
        <v>0</v>
      </c>
      <c r="L124" s="4">
        <f>L125+L126+L127+L128+L129+L130+L131+L132+L133</f>
        <v>0</v>
      </c>
      <c r="M124" s="4">
        <f t="shared" si="59"/>
        <v>0</v>
      </c>
      <c r="N124" s="4">
        <f t="shared" si="59"/>
        <v>0</v>
      </c>
      <c r="O124" s="4">
        <f t="shared" si="59"/>
        <v>0</v>
      </c>
      <c r="P124" s="4">
        <f t="shared" si="59"/>
        <v>0</v>
      </c>
      <c r="Q124" s="4">
        <f t="shared" si="59"/>
        <v>0</v>
      </c>
      <c r="R124" s="4">
        <f t="shared" si="59"/>
        <v>0</v>
      </c>
      <c r="S124" s="4">
        <f>S125+S126+S127+S128+S129+S130+S131+S132+S133</f>
        <v>0</v>
      </c>
      <c r="T124" s="4">
        <f>T125+T126+T127+T128+T129+T130+T131+T132+T133</f>
        <v>0</v>
      </c>
      <c r="U124" s="4">
        <f t="shared" si="59"/>
        <v>0</v>
      </c>
      <c r="V124" s="4">
        <f t="shared" si="59"/>
        <v>0</v>
      </c>
      <c r="W124" s="4">
        <f t="shared" si="59"/>
        <v>0</v>
      </c>
      <c r="X124" s="4">
        <f t="shared" si="59"/>
        <v>0</v>
      </c>
      <c r="Y124" s="4">
        <f t="shared" si="59"/>
        <v>0</v>
      </c>
      <c r="Z124" s="4">
        <f t="shared" si="56"/>
        <v>0</v>
      </c>
      <c r="AA124" s="4">
        <f t="shared" si="56"/>
        <v>0</v>
      </c>
      <c r="AB124" s="4">
        <f t="shared" si="56"/>
        <v>0</v>
      </c>
      <c r="AC124" s="4">
        <f t="shared" si="56"/>
        <v>0</v>
      </c>
      <c r="AD124" s="4">
        <f t="shared" si="56"/>
        <v>0</v>
      </c>
      <c r="AE124" s="4">
        <f t="shared" si="56"/>
        <v>0</v>
      </c>
      <c r="AF124" s="4">
        <f t="shared" si="56"/>
        <v>0</v>
      </c>
      <c r="AG124" s="4">
        <f t="shared" si="56"/>
        <v>0</v>
      </c>
      <c r="AH124" s="101">
        <f t="shared" si="34"/>
        <v>0</v>
      </c>
      <c r="AI124" s="101">
        <f t="shared" si="35"/>
        <v>0</v>
      </c>
      <c r="AJ124" s="101">
        <f t="shared" si="36"/>
        <v>0</v>
      </c>
      <c r="AK124" s="101">
        <f t="shared" si="37"/>
        <v>0</v>
      </c>
      <c r="AL124" s="101">
        <f t="shared" si="38"/>
        <v>0</v>
      </c>
    </row>
    <row r="125" spans="1:38" s="2" customFormat="1" ht="15.75" hidden="1">
      <c r="A125" s="78" t="s">
        <v>291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>
        <f t="shared" si="56"/>
        <v>0</v>
      </c>
      <c r="AA125" s="4">
        <f t="shared" si="56"/>
        <v>0</v>
      </c>
      <c r="AB125" s="4">
        <f t="shared" si="56"/>
        <v>0</v>
      </c>
      <c r="AC125" s="4">
        <f t="shared" si="56"/>
        <v>0</v>
      </c>
      <c r="AD125" s="4">
        <f t="shared" si="56"/>
        <v>0</v>
      </c>
      <c r="AE125" s="4">
        <f t="shared" si="56"/>
        <v>0</v>
      </c>
      <c r="AF125" s="4">
        <f t="shared" si="56"/>
        <v>0</v>
      </c>
      <c r="AG125" s="4">
        <f t="shared" si="56"/>
        <v>0</v>
      </c>
      <c r="AH125" s="101">
        <f t="shared" si="34"/>
        <v>0</v>
      </c>
      <c r="AI125" s="101">
        <f t="shared" si="35"/>
        <v>0</v>
      </c>
      <c r="AJ125" s="101">
        <f t="shared" si="36"/>
        <v>0</v>
      </c>
      <c r="AK125" s="101">
        <f t="shared" si="37"/>
        <v>0</v>
      </c>
      <c r="AL125" s="101">
        <f t="shared" si="38"/>
        <v>0</v>
      </c>
    </row>
    <row r="126" spans="1:38" s="2" customFormat="1" ht="15.75" hidden="1">
      <c r="A126" s="78" t="s">
        <v>292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>
        <f t="shared" si="56"/>
        <v>0</v>
      </c>
      <c r="AA126" s="4">
        <f t="shared" si="56"/>
        <v>0</v>
      </c>
      <c r="AB126" s="4">
        <f t="shared" si="56"/>
        <v>0</v>
      </c>
      <c r="AC126" s="4">
        <f t="shared" si="56"/>
        <v>0</v>
      </c>
      <c r="AD126" s="4">
        <f t="shared" si="56"/>
        <v>0</v>
      </c>
      <c r="AE126" s="4">
        <f t="shared" si="56"/>
        <v>0</v>
      </c>
      <c r="AF126" s="4">
        <f t="shared" si="56"/>
        <v>0</v>
      </c>
      <c r="AG126" s="4">
        <f t="shared" si="56"/>
        <v>0</v>
      </c>
      <c r="AH126" s="101">
        <f t="shared" si="34"/>
        <v>0</v>
      </c>
      <c r="AI126" s="101">
        <f t="shared" si="35"/>
        <v>0</v>
      </c>
      <c r="AJ126" s="101">
        <f t="shared" si="36"/>
        <v>0</v>
      </c>
      <c r="AK126" s="101">
        <f t="shared" si="37"/>
        <v>0</v>
      </c>
      <c r="AL126" s="101">
        <f t="shared" si="38"/>
        <v>0</v>
      </c>
    </row>
    <row r="127" spans="1:38" s="2" customFormat="1" ht="15.75" hidden="1">
      <c r="A127" s="78" t="s">
        <v>293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>
        <f t="shared" si="56"/>
        <v>0</v>
      </c>
      <c r="AA127" s="4">
        <f t="shared" si="56"/>
        <v>0</v>
      </c>
      <c r="AB127" s="4">
        <f t="shared" si="56"/>
        <v>0</v>
      </c>
      <c r="AC127" s="4">
        <f t="shared" si="56"/>
        <v>0</v>
      </c>
      <c r="AD127" s="4">
        <f t="shared" si="56"/>
        <v>0</v>
      </c>
      <c r="AE127" s="4">
        <f t="shared" si="56"/>
        <v>0</v>
      </c>
      <c r="AF127" s="4">
        <f t="shared" si="56"/>
        <v>0</v>
      </c>
      <c r="AG127" s="4">
        <f t="shared" si="56"/>
        <v>0</v>
      </c>
      <c r="AH127" s="101">
        <f t="shared" si="34"/>
        <v>0</v>
      </c>
      <c r="AI127" s="101">
        <f t="shared" si="35"/>
        <v>0</v>
      </c>
      <c r="AJ127" s="101">
        <f t="shared" si="36"/>
        <v>0</v>
      </c>
      <c r="AK127" s="101">
        <f t="shared" si="37"/>
        <v>0</v>
      </c>
      <c r="AL127" s="101">
        <f t="shared" si="38"/>
        <v>0</v>
      </c>
    </row>
    <row r="128" spans="1:38" s="2" customFormat="1" ht="15.75" hidden="1">
      <c r="A128" s="78" t="s">
        <v>294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>
        <f t="shared" si="56"/>
        <v>0</v>
      </c>
      <c r="AA128" s="4">
        <f t="shared" si="56"/>
        <v>0</v>
      </c>
      <c r="AB128" s="4">
        <f t="shared" si="56"/>
        <v>0</v>
      </c>
      <c r="AC128" s="4">
        <f t="shared" si="56"/>
        <v>0</v>
      </c>
      <c r="AD128" s="4">
        <f t="shared" si="56"/>
        <v>0</v>
      </c>
      <c r="AE128" s="4">
        <f t="shared" si="56"/>
        <v>0</v>
      </c>
      <c r="AF128" s="4">
        <f t="shared" si="56"/>
        <v>0</v>
      </c>
      <c r="AG128" s="4">
        <f t="shared" si="56"/>
        <v>0</v>
      </c>
      <c r="AH128" s="101">
        <f t="shared" si="34"/>
        <v>0</v>
      </c>
      <c r="AI128" s="101">
        <f t="shared" si="35"/>
        <v>0</v>
      </c>
      <c r="AJ128" s="101">
        <f t="shared" si="36"/>
        <v>0</v>
      </c>
      <c r="AK128" s="101">
        <f t="shared" si="37"/>
        <v>0</v>
      </c>
      <c r="AL128" s="101">
        <f t="shared" si="38"/>
        <v>0</v>
      </c>
    </row>
    <row r="129" spans="1:38" s="2" customFormat="1" ht="15.75" hidden="1">
      <c r="A129" s="78" t="s">
        <v>295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>
        <f t="shared" si="56"/>
        <v>0</v>
      </c>
      <c r="AA129" s="4">
        <f t="shared" si="56"/>
        <v>0</v>
      </c>
      <c r="AB129" s="4">
        <f t="shared" si="56"/>
        <v>0</v>
      </c>
      <c r="AC129" s="4">
        <f t="shared" si="56"/>
        <v>0</v>
      </c>
      <c r="AD129" s="4">
        <f t="shared" si="56"/>
        <v>0</v>
      </c>
      <c r="AE129" s="4">
        <f t="shared" si="56"/>
        <v>0</v>
      </c>
      <c r="AF129" s="4">
        <f t="shared" si="56"/>
        <v>0</v>
      </c>
      <c r="AG129" s="4">
        <f t="shared" si="56"/>
        <v>0</v>
      </c>
      <c r="AH129" s="101">
        <f t="shared" si="34"/>
        <v>0</v>
      </c>
      <c r="AI129" s="101">
        <f t="shared" si="35"/>
        <v>0</v>
      </c>
      <c r="AJ129" s="101">
        <f t="shared" si="36"/>
        <v>0</v>
      </c>
      <c r="AK129" s="101">
        <f t="shared" si="37"/>
        <v>0</v>
      </c>
      <c r="AL129" s="101">
        <f t="shared" si="38"/>
        <v>0</v>
      </c>
    </row>
    <row r="130" spans="1:38" s="2" customFormat="1" ht="31.5" hidden="1">
      <c r="A130" s="78" t="s">
        <v>296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>
        <f t="shared" si="56"/>
        <v>0</v>
      </c>
      <c r="AA130" s="4">
        <f t="shared" si="56"/>
        <v>0</v>
      </c>
      <c r="AB130" s="4">
        <f t="shared" si="56"/>
        <v>0</v>
      </c>
      <c r="AC130" s="4">
        <f t="shared" si="56"/>
        <v>0</v>
      </c>
      <c r="AD130" s="4">
        <f t="shared" si="56"/>
        <v>0</v>
      </c>
      <c r="AE130" s="4">
        <f t="shared" si="56"/>
        <v>0</v>
      </c>
      <c r="AF130" s="4">
        <f t="shared" si="56"/>
        <v>0</v>
      </c>
      <c r="AG130" s="4">
        <f t="shared" si="56"/>
        <v>0</v>
      </c>
      <c r="AH130" s="101">
        <f t="shared" si="34"/>
        <v>0</v>
      </c>
      <c r="AI130" s="101">
        <f t="shared" si="35"/>
        <v>0</v>
      </c>
      <c r="AJ130" s="101">
        <f t="shared" si="36"/>
        <v>0</v>
      </c>
      <c r="AK130" s="101">
        <f t="shared" si="37"/>
        <v>0</v>
      </c>
      <c r="AL130" s="101">
        <f t="shared" si="38"/>
        <v>0</v>
      </c>
    </row>
    <row r="131" spans="1:38" s="2" customFormat="1" ht="31.5" hidden="1">
      <c r="A131" s="78" t="s">
        <v>297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>
        <f t="shared" si="56"/>
        <v>0</v>
      </c>
      <c r="AA131" s="4">
        <f t="shared" si="56"/>
        <v>0</v>
      </c>
      <c r="AB131" s="4">
        <f t="shared" si="56"/>
        <v>0</v>
      </c>
      <c r="AC131" s="4">
        <f t="shared" si="56"/>
        <v>0</v>
      </c>
      <c r="AD131" s="4">
        <f t="shared" si="56"/>
        <v>0</v>
      </c>
      <c r="AE131" s="4">
        <f t="shared" si="56"/>
        <v>0</v>
      </c>
      <c r="AF131" s="4">
        <f t="shared" si="56"/>
        <v>0</v>
      </c>
      <c r="AG131" s="4">
        <f t="shared" si="56"/>
        <v>0</v>
      </c>
      <c r="AH131" s="101">
        <f t="shared" si="34"/>
        <v>0</v>
      </c>
      <c r="AI131" s="101">
        <f t="shared" si="35"/>
        <v>0</v>
      </c>
      <c r="AJ131" s="101">
        <f t="shared" si="36"/>
        <v>0</v>
      </c>
      <c r="AK131" s="101">
        <f t="shared" si="37"/>
        <v>0</v>
      </c>
      <c r="AL131" s="101">
        <f t="shared" si="38"/>
        <v>0</v>
      </c>
    </row>
    <row r="132" spans="1:38" s="2" customFormat="1" ht="15.75" hidden="1">
      <c r="A132" s="78" t="s">
        <v>298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>
        <f t="shared" si="56"/>
        <v>0</v>
      </c>
      <c r="AA132" s="4">
        <f t="shared" si="56"/>
        <v>0</v>
      </c>
      <c r="AB132" s="4">
        <f t="shared" si="56"/>
        <v>0</v>
      </c>
      <c r="AC132" s="4">
        <f t="shared" si="56"/>
        <v>0</v>
      </c>
      <c r="AD132" s="4">
        <f t="shared" si="56"/>
        <v>0</v>
      </c>
      <c r="AE132" s="4">
        <f t="shared" si="56"/>
        <v>0</v>
      </c>
      <c r="AF132" s="4">
        <f t="shared" si="56"/>
        <v>0</v>
      </c>
      <c r="AG132" s="4">
        <f t="shared" si="56"/>
        <v>0</v>
      </c>
      <c r="AH132" s="101">
        <f t="shared" si="34"/>
        <v>0</v>
      </c>
      <c r="AI132" s="101">
        <f t="shared" si="35"/>
        <v>0</v>
      </c>
      <c r="AJ132" s="101">
        <f t="shared" si="36"/>
        <v>0</v>
      </c>
      <c r="AK132" s="101">
        <f t="shared" si="37"/>
        <v>0</v>
      </c>
      <c r="AL132" s="101">
        <f t="shared" si="38"/>
        <v>0</v>
      </c>
    </row>
    <row r="133" spans="1:38" s="2" customFormat="1" ht="15.75" hidden="1">
      <c r="A133" s="78" t="s">
        <v>299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>
        <f t="shared" si="56"/>
        <v>0</v>
      </c>
      <c r="AA133" s="4">
        <f t="shared" si="56"/>
        <v>0</v>
      </c>
      <c r="AB133" s="4">
        <f t="shared" si="56"/>
        <v>0</v>
      </c>
      <c r="AC133" s="4">
        <f t="shared" si="56"/>
        <v>0</v>
      </c>
      <c r="AD133" s="4">
        <f t="shared" si="56"/>
        <v>0</v>
      </c>
      <c r="AE133" s="4">
        <f t="shared" si="56"/>
        <v>0</v>
      </c>
      <c r="AF133" s="4">
        <f t="shared" si="56"/>
        <v>0</v>
      </c>
      <c r="AG133" s="4">
        <f t="shared" si="56"/>
        <v>0</v>
      </c>
      <c r="AH133" s="101">
        <f t="shared" si="34"/>
        <v>0</v>
      </c>
      <c r="AI133" s="101">
        <f t="shared" si="35"/>
        <v>0</v>
      </c>
      <c r="AJ133" s="101">
        <f t="shared" si="36"/>
        <v>0</v>
      </c>
      <c r="AK133" s="101">
        <f t="shared" si="37"/>
        <v>0</v>
      </c>
      <c r="AL133" s="101">
        <f t="shared" si="38"/>
        <v>0</v>
      </c>
    </row>
    <row r="134" spans="1:38" s="17" customFormat="1" ht="18.75" customHeight="1" hidden="1">
      <c r="A134" s="7" t="s">
        <v>202</v>
      </c>
      <c r="B134" s="13">
        <f>B111+B112+B113+B114+B124</f>
        <v>0</v>
      </c>
      <c r="C134" s="13">
        <f>C111+C112+C113+C114+C124</f>
        <v>0</v>
      </c>
      <c r="D134" s="13">
        <f>D111+D112+D113+D114+D124</f>
        <v>0</v>
      </c>
      <c r="E134" s="13">
        <f aca="true" t="shared" si="60" ref="E134:Y134">E111+E112+E113+E114+E124</f>
        <v>0</v>
      </c>
      <c r="F134" s="13">
        <f t="shared" si="60"/>
        <v>0</v>
      </c>
      <c r="G134" s="13">
        <f t="shared" si="60"/>
        <v>0</v>
      </c>
      <c r="H134" s="13">
        <f t="shared" si="60"/>
        <v>0</v>
      </c>
      <c r="I134" s="13">
        <f t="shared" si="60"/>
        <v>0</v>
      </c>
      <c r="J134" s="13">
        <f t="shared" si="60"/>
        <v>0</v>
      </c>
      <c r="K134" s="13">
        <f>K111+K112+K113+K114+K124</f>
        <v>0</v>
      </c>
      <c r="L134" s="13">
        <f>L111+L112+L113+L114+L124</f>
        <v>0</v>
      </c>
      <c r="M134" s="13">
        <f t="shared" si="60"/>
        <v>0</v>
      </c>
      <c r="N134" s="13">
        <f t="shared" si="60"/>
        <v>0</v>
      </c>
      <c r="O134" s="13">
        <f t="shared" si="60"/>
        <v>0</v>
      </c>
      <c r="P134" s="13">
        <f t="shared" si="60"/>
        <v>0</v>
      </c>
      <c r="Q134" s="13">
        <f t="shared" si="60"/>
        <v>0</v>
      </c>
      <c r="R134" s="13">
        <f t="shared" si="60"/>
        <v>0</v>
      </c>
      <c r="S134" s="13">
        <f>S111+S112+S113+S114+S124</f>
        <v>0</v>
      </c>
      <c r="T134" s="13">
        <f>T111+T112+T113+T114+T124</f>
        <v>0</v>
      </c>
      <c r="U134" s="13">
        <f t="shared" si="60"/>
        <v>0</v>
      </c>
      <c r="V134" s="13">
        <f t="shared" si="60"/>
        <v>0</v>
      </c>
      <c r="W134" s="13">
        <f t="shared" si="60"/>
        <v>0</v>
      </c>
      <c r="X134" s="13">
        <f t="shared" si="60"/>
        <v>0</v>
      </c>
      <c r="Y134" s="13">
        <f t="shared" si="60"/>
        <v>0</v>
      </c>
      <c r="Z134" s="13">
        <f t="shared" si="56"/>
        <v>0</v>
      </c>
      <c r="AA134" s="13">
        <f t="shared" si="56"/>
        <v>0</v>
      </c>
      <c r="AB134" s="13">
        <f t="shared" si="56"/>
        <v>0</v>
      </c>
      <c r="AC134" s="13">
        <f t="shared" si="56"/>
        <v>0</v>
      </c>
      <c r="AD134" s="13">
        <f t="shared" si="56"/>
        <v>0</v>
      </c>
      <c r="AE134" s="13">
        <f t="shared" si="56"/>
        <v>0</v>
      </c>
      <c r="AF134" s="13">
        <f t="shared" si="56"/>
        <v>0</v>
      </c>
      <c r="AG134" s="13">
        <f t="shared" si="56"/>
        <v>0</v>
      </c>
      <c r="AH134" s="101">
        <f t="shared" si="34"/>
        <v>0</v>
      </c>
      <c r="AI134" s="101">
        <f t="shared" si="35"/>
        <v>0</v>
      </c>
      <c r="AJ134" s="101">
        <f t="shared" si="36"/>
        <v>0</v>
      </c>
      <c r="AK134" s="101">
        <f t="shared" si="37"/>
        <v>0</v>
      </c>
      <c r="AL134" s="101">
        <f t="shared" si="38"/>
        <v>0</v>
      </c>
    </row>
    <row r="135" spans="1:38" s="2" customFormat="1" ht="15.75">
      <c r="A135" s="6" t="s">
        <v>307</v>
      </c>
      <c r="B135" s="4">
        <v>4545507</v>
      </c>
      <c r="C135" s="4">
        <v>4545507</v>
      </c>
      <c r="D135" s="4">
        <v>4545507</v>
      </c>
      <c r="E135" s="4"/>
      <c r="F135" s="4"/>
      <c r="G135" s="4"/>
      <c r="H135" s="4"/>
      <c r="I135" s="4"/>
      <c r="J135" s="4">
        <v>0</v>
      </c>
      <c r="K135" s="4">
        <v>0</v>
      </c>
      <c r="L135" s="4">
        <v>0</v>
      </c>
      <c r="M135" s="4"/>
      <c r="N135" s="4"/>
      <c r="O135" s="4"/>
      <c r="P135" s="4"/>
      <c r="Q135" s="4"/>
      <c r="R135" s="4">
        <v>0</v>
      </c>
      <c r="S135" s="4">
        <v>0</v>
      </c>
      <c r="T135" s="4">
        <v>0</v>
      </c>
      <c r="U135" s="4"/>
      <c r="V135" s="4"/>
      <c r="W135" s="4"/>
      <c r="X135" s="4"/>
      <c r="Y135" s="4"/>
      <c r="Z135" s="4">
        <f aca="true" t="shared" si="61" ref="Z135:AG137">B135+J135+R135</f>
        <v>4545507</v>
      </c>
      <c r="AA135" s="4">
        <f t="shared" si="61"/>
        <v>4545507</v>
      </c>
      <c r="AB135" s="4">
        <f t="shared" si="61"/>
        <v>4545507</v>
      </c>
      <c r="AC135" s="4">
        <f t="shared" si="61"/>
        <v>0</v>
      </c>
      <c r="AD135" s="4">
        <f t="shared" si="61"/>
        <v>0</v>
      </c>
      <c r="AE135" s="4">
        <f t="shared" si="61"/>
        <v>0</v>
      </c>
      <c r="AF135" s="4">
        <f t="shared" si="61"/>
        <v>0</v>
      </c>
      <c r="AG135" s="4">
        <f t="shared" si="61"/>
        <v>0</v>
      </c>
      <c r="AH135" s="101">
        <f t="shared" si="34"/>
        <v>0</v>
      </c>
      <c r="AI135" s="101">
        <f t="shared" si="35"/>
        <v>0</v>
      </c>
      <c r="AJ135" s="101">
        <f t="shared" si="36"/>
        <v>0</v>
      </c>
      <c r="AK135" s="101">
        <f t="shared" si="37"/>
        <v>0</v>
      </c>
      <c r="AL135" s="101">
        <f t="shared" si="38"/>
        <v>0</v>
      </c>
    </row>
    <row r="136" spans="1:38" s="2" customFormat="1" ht="15.75" hidden="1">
      <c r="A136" s="6" t="s">
        <v>308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>
        <f aca="true" t="shared" si="62" ref="Z136:AG136">B136+J136+R136</f>
        <v>0</v>
      </c>
      <c r="AA136" s="4">
        <f t="shared" si="62"/>
        <v>0</v>
      </c>
      <c r="AB136" s="4">
        <f t="shared" si="62"/>
        <v>0</v>
      </c>
      <c r="AC136" s="4">
        <f t="shared" si="62"/>
        <v>0</v>
      </c>
      <c r="AD136" s="4">
        <f t="shared" si="62"/>
        <v>0</v>
      </c>
      <c r="AE136" s="4">
        <f t="shared" si="62"/>
        <v>0</v>
      </c>
      <c r="AF136" s="4">
        <f t="shared" si="62"/>
        <v>0</v>
      </c>
      <c r="AG136" s="4">
        <f t="shared" si="62"/>
        <v>0</v>
      </c>
      <c r="AH136" s="101">
        <f t="shared" si="34"/>
        <v>0</v>
      </c>
      <c r="AI136" s="101">
        <f t="shared" si="35"/>
        <v>0</v>
      </c>
      <c r="AJ136" s="101">
        <f t="shared" si="36"/>
        <v>0</v>
      </c>
      <c r="AK136" s="101">
        <f t="shared" si="37"/>
        <v>0</v>
      </c>
      <c r="AL136" s="101">
        <f t="shared" si="38"/>
        <v>0</v>
      </c>
    </row>
    <row r="137" spans="1:38" s="97" customFormat="1" ht="15.75">
      <c r="A137" s="8" t="s">
        <v>203</v>
      </c>
      <c r="B137" s="12">
        <f>B135+B136</f>
        <v>4545507</v>
      </c>
      <c r="C137" s="12">
        <f>C135+C136</f>
        <v>4545507</v>
      </c>
      <c r="D137" s="12">
        <f>D135+D136</f>
        <v>4545507</v>
      </c>
      <c r="E137" s="12">
        <f aca="true" t="shared" si="63" ref="E137:Y137">E135+E136</f>
        <v>0</v>
      </c>
      <c r="F137" s="12">
        <f t="shared" si="63"/>
        <v>0</v>
      </c>
      <c r="G137" s="12">
        <f t="shared" si="63"/>
        <v>0</v>
      </c>
      <c r="H137" s="12">
        <f t="shared" si="63"/>
        <v>0</v>
      </c>
      <c r="I137" s="12">
        <f t="shared" si="63"/>
        <v>0</v>
      </c>
      <c r="J137" s="12">
        <f t="shared" si="63"/>
        <v>0</v>
      </c>
      <c r="K137" s="12">
        <f>K135+K136</f>
        <v>0</v>
      </c>
      <c r="L137" s="12">
        <f>L135+L136</f>
        <v>0</v>
      </c>
      <c r="M137" s="12">
        <f t="shared" si="63"/>
        <v>0</v>
      </c>
      <c r="N137" s="12">
        <f t="shared" si="63"/>
        <v>0</v>
      </c>
      <c r="O137" s="12">
        <f t="shared" si="63"/>
        <v>0</v>
      </c>
      <c r="P137" s="12">
        <f t="shared" si="63"/>
        <v>0</v>
      </c>
      <c r="Q137" s="12">
        <f t="shared" si="63"/>
        <v>0</v>
      </c>
      <c r="R137" s="12">
        <f t="shared" si="63"/>
        <v>0</v>
      </c>
      <c r="S137" s="12">
        <f>S135+S136</f>
        <v>0</v>
      </c>
      <c r="T137" s="12">
        <f>T135+T136</f>
        <v>0</v>
      </c>
      <c r="U137" s="12">
        <f t="shared" si="63"/>
        <v>0</v>
      </c>
      <c r="V137" s="12">
        <f t="shared" si="63"/>
        <v>0</v>
      </c>
      <c r="W137" s="12">
        <f t="shared" si="63"/>
        <v>0</v>
      </c>
      <c r="X137" s="12">
        <f t="shared" si="63"/>
        <v>0</v>
      </c>
      <c r="Y137" s="12">
        <f t="shared" si="63"/>
        <v>0</v>
      </c>
      <c r="Z137" s="12">
        <f t="shared" si="61"/>
        <v>4545507</v>
      </c>
      <c r="AA137" s="12">
        <f t="shared" si="61"/>
        <v>4545507</v>
      </c>
      <c r="AB137" s="12">
        <f t="shared" si="61"/>
        <v>4545507</v>
      </c>
      <c r="AC137" s="12">
        <f t="shared" si="61"/>
        <v>0</v>
      </c>
      <c r="AD137" s="12">
        <f t="shared" si="61"/>
        <v>0</v>
      </c>
      <c r="AE137" s="12">
        <f t="shared" si="61"/>
        <v>0</v>
      </c>
      <c r="AF137" s="12">
        <f t="shared" si="61"/>
        <v>0</v>
      </c>
      <c r="AG137" s="12">
        <f t="shared" si="61"/>
        <v>0</v>
      </c>
      <c r="AH137" s="101">
        <f aca="true" t="shared" si="64" ref="AH137:AH147">D137-C137</f>
        <v>0</v>
      </c>
      <c r="AI137" s="101">
        <f aca="true" t="shared" si="65" ref="AI137:AI147">L137-K137</f>
        <v>0</v>
      </c>
      <c r="AJ137" s="101">
        <f aca="true" t="shared" si="66" ref="AJ137:AJ147">T137-S137</f>
        <v>0</v>
      </c>
      <c r="AK137" s="101">
        <f aca="true" t="shared" si="67" ref="AK137:AK147">AB137-AA137</f>
        <v>0</v>
      </c>
      <c r="AL137" s="101">
        <f aca="true" t="shared" si="68" ref="AL137:AL147">AK137-AH137-AI137-AJ137</f>
        <v>0</v>
      </c>
    </row>
    <row r="138" spans="1:38" s="2" customFormat="1" ht="15.75" hidden="1">
      <c r="A138" s="6" t="s">
        <v>305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>
        <f aca="true" t="shared" si="69" ref="Z138:Z144">B138+J138+R138</f>
        <v>0</v>
      </c>
      <c r="AA138" s="4">
        <f aca="true" t="shared" si="70" ref="AA138:AA144">C138+K138+S138</f>
        <v>0</v>
      </c>
      <c r="AB138" s="4">
        <f aca="true" t="shared" si="71" ref="AB138:AB144">D138+L138+T138</f>
        <v>0</v>
      </c>
      <c r="AC138" s="4">
        <f aca="true" t="shared" si="72" ref="AC138:AC144">E138+M138+U138</f>
        <v>0</v>
      </c>
      <c r="AD138" s="4">
        <f aca="true" t="shared" si="73" ref="AD138:AD144">F138+N138+V138</f>
        <v>0</v>
      </c>
      <c r="AE138" s="4">
        <f aca="true" t="shared" si="74" ref="AE138:AE144">G138+O138+W138</f>
        <v>0</v>
      </c>
      <c r="AF138" s="4">
        <f aca="true" t="shared" si="75" ref="AF138:AF144">H138+P138+X138</f>
        <v>0</v>
      </c>
      <c r="AG138" s="4">
        <f aca="true" t="shared" si="76" ref="AG138:AG144">I138+Q138+Y138</f>
        <v>0</v>
      </c>
      <c r="AH138" s="101">
        <f t="shared" si="64"/>
        <v>0</v>
      </c>
      <c r="AI138" s="101">
        <f t="shared" si="65"/>
        <v>0</v>
      </c>
      <c r="AJ138" s="101">
        <f t="shared" si="66"/>
        <v>0</v>
      </c>
      <c r="AK138" s="101">
        <f t="shared" si="67"/>
        <v>0</v>
      </c>
      <c r="AL138" s="101">
        <f t="shared" si="68"/>
        <v>0</v>
      </c>
    </row>
    <row r="139" spans="1:38" s="2" customFormat="1" ht="15.75" hidden="1">
      <c r="A139" s="6" t="s">
        <v>306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>
        <f t="shared" si="69"/>
        <v>0</v>
      </c>
      <c r="AA139" s="4">
        <f t="shared" si="70"/>
        <v>0</v>
      </c>
      <c r="AB139" s="4">
        <f t="shared" si="71"/>
        <v>0</v>
      </c>
      <c r="AC139" s="4">
        <f t="shared" si="72"/>
        <v>0</v>
      </c>
      <c r="AD139" s="4">
        <f t="shared" si="73"/>
        <v>0</v>
      </c>
      <c r="AE139" s="4">
        <f t="shared" si="74"/>
        <v>0</v>
      </c>
      <c r="AF139" s="4">
        <f t="shared" si="75"/>
        <v>0</v>
      </c>
      <c r="AG139" s="4">
        <f t="shared" si="76"/>
        <v>0</v>
      </c>
      <c r="AH139" s="101">
        <f t="shared" si="64"/>
        <v>0</v>
      </c>
      <c r="AI139" s="101">
        <f t="shared" si="65"/>
        <v>0</v>
      </c>
      <c r="AJ139" s="101">
        <f t="shared" si="66"/>
        <v>0</v>
      </c>
      <c r="AK139" s="101">
        <f t="shared" si="67"/>
        <v>0</v>
      </c>
      <c r="AL139" s="101">
        <f t="shared" si="68"/>
        <v>0</v>
      </c>
    </row>
    <row r="140" spans="1:38" s="2" customFormat="1" ht="15.75" hidden="1">
      <c r="A140" s="6" t="s">
        <v>304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>
        <f t="shared" si="69"/>
        <v>0</v>
      </c>
      <c r="AA140" s="4">
        <f t="shared" si="70"/>
        <v>0</v>
      </c>
      <c r="AB140" s="4">
        <f t="shared" si="71"/>
        <v>0</v>
      </c>
      <c r="AC140" s="4">
        <f t="shared" si="72"/>
        <v>0</v>
      </c>
      <c r="AD140" s="4">
        <f t="shared" si="73"/>
        <v>0</v>
      </c>
      <c r="AE140" s="4">
        <f t="shared" si="74"/>
        <v>0</v>
      </c>
      <c r="AF140" s="4">
        <f t="shared" si="75"/>
        <v>0</v>
      </c>
      <c r="AG140" s="4">
        <f t="shared" si="76"/>
        <v>0</v>
      </c>
      <c r="AH140" s="101">
        <f t="shared" si="64"/>
        <v>0</v>
      </c>
      <c r="AI140" s="101">
        <f t="shared" si="65"/>
        <v>0</v>
      </c>
      <c r="AJ140" s="101">
        <f t="shared" si="66"/>
        <v>0</v>
      </c>
      <c r="AK140" s="101">
        <f t="shared" si="67"/>
        <v>0</v>
      </c>
      <c r="AL140" s="101">
        <f t="shared" si="68"/>
        <v>0</v>
      </c>
    </row>
    <row r="141" spans="1:38" s="2" customFormat="1" ht="15.75" hidden="1">
      <c r="A141" s="6" t="s">
        <v>204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>
        <f t="shared" si="69"/>
        <v>0</v>
      </c>
      <c r="AA141" s="4">
        <f t="shared" si="70"/>
        <v>0</v>
      </c>
      <c r="AB141" s="4">
        <f t="shared" si="71"/>
        <v>0</v>
      </c>
      <c r="AC141" s="4">
        <f t="shared" si="72"/>
        <v>0</v>
      </c>
      <c r="AD141" s="4">
        <f t="shared" si="73"/>
        <v>0</v>
      </c>
      <c r="AE141" s="4">
        <f t="shared" si="74"/>
        <v>0</v>
      </c>
      <c r="AF141" s="4">
        <f t="shared" si="75"/>
        <v>0</v>
      </c>
      <c r="AG141" s="4">
        <f t="shared" si="76"/>
        <v>0</v>
      </c>
      <c r="AH141" s="101">
        <f t="shared" si="64"/>
        <v>0</v>
      </c>
      <c r="AI141" s="101">
        <f t="shared" si="65"/>
        <v>0</v>
      </c>
      <c r="AJ141" s="101">
        <f t="shared" si="66"/>
        <v>0</v>
      </c>
      <c r="AK141" s="101">
        <f t="shared" si="67"/>
        <v>0</v>
      </c>
      <c r="AL141" s="101">
        <f t="shared" si="68"/>
        <v>0</v>
      </c>
    </row>
    <row r="142" spans="1:38" s="2" customFormat="1" ht="15.75" hidden="1">
      <c r="A142" s="6" t="s">
        <v>309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>
        <f t="shared" si="69"/>
        <v>0</v>
      </c>
      <c r="AA142" s="4">
        <f t="shared" si="70"/>
        <v>0</v>
      </c>
      <c r="AB142" s="4">
        <f t="shared" si="71"/>
        <v>0</v>
      </c>
      <c r="AC142" s="4">
        <f t="shared" si="72"/>
        <v>0</v>
      </c>
      <c r="AD142" s="4">
        <f t="shared" si="73"/>
        <v>0</v>
      </c>
      <c r="AE142" s="4">
        <f t="shared" si="74"/>
        <v>0</v>
      </c>
      <c r="AF142" s="4">
        <f t="shared" si="75"/>
        <v>0</v>
      </c>
      <c r="AG142" s="4">
        <f t="shared" si="76"/>
        <v>0</v>
      </c>
      <c r="AH142" s="101">
        <f t="shared" si="64"/>
        <v>0</v>
      </c>
      <c r="AI142" s="101">
        <f t="shared" si="65"/>
        <v>0</v>
      </c>
      <c r="AJ142" s="101">
        <f t="shared" si="66"/>
        <v>0</v>
      </c>
      <c r="AK142" s="101">
        <f t="shared" si="67"/>
        <v>0</v>
      </c>
      <c r="AL142" s="101">
        <f t="shared" si="68"/>
        <v>0</v>
      </c>
    </row>
    <row r="143" spans="1:38" s="2" customFormat="1" ht="31.5" hidden="1">
      <c r="A143" s="6" t="s">
        <v>310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>
        <f t="shared" si="69"/>
        <v>0</v>
      </c>
      <c r="AA143" s="4">
        <f t="shared" si="70"/>
        <v>0</v>
      </c>
      <c r="AB143" s="4">
        <f t="shared" si="71"/>
        <v>0</v>
      </c>
      <c r="AC143" s="4">
        <f t="shared" si="72"/>
        <v>0</v>
      </c>
      <c r="AD143" s="4">
        <f t="shared" si="73"/>
        <v>0</v>
      </c>
      <c r="AE143" s="4">
        <f t="shared" si="74"/>
        <v>0</v>
      </c>
      <c r="AF143" s="4">
        <f t="shared" si="75"/>
        <v>0</v>
      </c>
      <c r="AG143" s="4">
        <f t="shared" si="76"/>
        <v>0</v>
      </c>
      <c r="AH143" s="101">
        <f t="shared" si="64"/>
        <v>0</v>
      </c>
      <c r="AI143" s="101">
        <f t="shared" si="65"/>
        <v>0</v>
      </c>
      <c r="AJ143" s="101">
        <f t="shared" si="66"/>
        <v>0</v>
      </c>
      <c r="AK143" s="101">
        <f t="shared" si="67"/>
        <v>0</v>
      </c>
      <c r="AL143" s="101">
        <f t="shared" si="68"/>
        <v>0</v>
      </c>
    </row>
    <row r="144" spans="1:38" s="2" customFormat="1" ht="15.75" hidden="1">
      <c r="A144" s="6" t="s">
        <v>311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>
        <f t="shared" si="69"/>
        <v>0</v>
      </c>
      <c r="AA144" s="4">
        <f t="shared" si="70"/>
        <v>0</v>
      </c>
      <c r="AB144" s="4">
        <f t="shared" si="71"/>
        <v>0</v>
      </c>
      <c r="AC144" s="4">
        <f t="shared" si="72"/>
        <v>0</v>
      </c>
      <c r="AD144" s="4">
        <f t="shared" si="73"/>
        <v>0</v>
      </c>
      <c r="AE144" s="4">
        <f t="shared" si="74"/>
        <v>0</v>
      </c>
      <c r="AF144" s="4">
        <f t="shared" si="75"/>
        <v>0</v>
      </c>
      <c r="AG144" s="4">
        <f t="shared" si="76"/>
        <v>0</v>
      </c>
      <c r="AH144" s="101">
        <f t="shared" si="64"/>
        <v>0</v>
      </c>
      <c r="AI144" s="101">
        <f t="shared" si="65"/>
        <v>0</v>
      </c>
      <c r="AJ144" s="101">
        <f t="shared" si="66"/>
        <v>0</v>
      </c>
      <c r="AK144" s="101">
        <f t="shared" si="67"/>
        <v>0</v>
      </c>
      <c r="AL144" s="101">
        <f t="shared" si="68"/>
        <v>0</v>
      </c>
    </row>
    <row r="145" spans="1:38" s="97" customFormat="1" ht="15.75" hidden="1">
      <c r="A145" s="8" t="s">
        <v>205</v>
      </c>
      <c r="B145" s="12">
        <f>B138+B139+B140+B141+B142+B143+B144</f>
        <v>0</v>
      </c>
      <c r="C145" s="12">
        <f>C138+C139+C140+C141+C142+C143+C144</f>
        <v>0</v>
      </c>
      <c r="D145" s="12">
        <f>D138+D139+D140+D141+D142+D143+D144</f>
        <v>0</v>
      </c>
      <c r="E145" s="12">
        <f aca="true" t="shared" si="77" ref="E145:Y145">E138+E139+E140+E141+E142+E143+E144</f>
        <v>0</v>
      </c>
      <c r="F145" s="12">
        <f t="shared" si="77"/>
        <v>0</v>
      </c>
      <c r="G145" s="12">
        <f t="shared" si="77"/>
        <v>0</v>
      </c>
      <c r="H145" s="12">
        <f t="shared" si="77"/>
        <v>0</v>
      </c>
      <c r="I145" s="12">
        <f t="shared" si="77"/>
        <v>0</v>
      </c>
      <c r="J145" s="12">
        <f t="shared" si="77"/>
        <v>0</v>
      </c>
      <c r="K145" s="12">
        <f>K138+K139+K140+K141+K142+K143+K144</f>
        <v>0</v>
      </c>
      <c r="L145" s="12">
        <f>L138+L139+L140+L141+L142+L143+L144</f>
        <v>0</v>
      </c>
      <c r="M145" s="12">
        <f t="shared" si="77"/>
        <v>0</v>
      </c>
      <c r="N145" s="12">
        <f t="shared" si="77"/>
        <v>0</v>
      </c>
      <c r="O145" s="12">
        <f t="shared" si="77"/>
        <v>0</v>
      </c>
      <c r="P145" s="12">
        <f t="shared" si="77"/>
        <v>0</v>
      </c>
      <c r="Q145" s="12">
        <f t="shared" si="77"/>
        <v>0</v>
      </c>
      <c r="R145" s="12">
        <f t="shared" si="77"/>
        <v>0</v>
      </c>
      <c r="S145" s="12">
        <f>S138+S139+S140+S141+S142+S143+S144</f>
        <v>0</v>
      </c>
      <c r="T145" s="12">
        <f>T138+T139+T140+T141+T142+T143+T144</f>
        <v>0</v>
      </c>
      <c r="U145" s="12">
        <f t="shared" si="77"/>
        <v>0</v>
      </c>
      <c r="V145" s="12">
        <f t="shared" si="77"/>
        <v>0</v>
      </c>
      <c r="W145" s="12">
        <f t="shared" si="77"/>
        <v>0</v>
      </c>
      <c r="X145" s="12">
        <f t="shared" si="77"/>
        <v>0</v>
      </c>
      <c r="Y145" s="12">
        <f t="shared" si="77"/>
        <v>0</v>
      </c>
      <c r="Z145" s="12">
        <f aca="true" t="shared" si="78" ref="Z145:AG145">B145+J145+R145</f>
        <v>0</v>
      </c>
      <c r="AA145" s="12">
        <f t="shared" si="78"/>
        <v>0</v>
      </c>
      <c r="AB145" s="12">
        <f t="shared" si="78"/>
        <v>0</v>
      </c>
      <c r="AC145" s="12">
        <f t="shared" si="78"/>
        <v>0</v>
      </c>
      <c r="AD145" s="12">
        <f t="shared" si="78"/>
        <v>0</v>
      </c>
      <c r="AE145" s="12">
        <f t="shared" si="78"/>
        <v>0</v>
      </c>
      <c r="AF145" s="12">
        <f t="shared" si="78"/>
        <v>0</v>
      </c>
      <c r="AG145" s="12">
        <f t="shared" si="78"/>
        <v>0</v>
      </c>
      <c r="AH145" s="101">
        <f t="shared" si="64"/>
        <v>0</v>
      </c>
      <c r="AI145" s="101">
        <f t="shared" si="65"/>
        <v>0</v>
      </c>
      <c r="AJ145" s="101">
        <f t="shared" si="66"/>
        <v>0</v>
      </c>
      <c r="AK145" s="101">
        <f t="shared" si="67"/>
        <v>0</v>
      </c>
      <c r="AL145" s="101">
        <f t="shared" si="68"/>
        <v>0</v>
      </c>
    </row>
    <row r="146" spans="1:38" s="17" customFormat="1" ht="15.75">
      <c r="A146" s="7" t="s">
        <v>206</v>
      </c>
      <c r="B146" s="13">
        <f>B137+B145</f>
        <v>4545507</v>
      </c>
      <c r="C146" s="13">
        <f>C137+C145</f>
        <v>4545507</v>
      </c>
      <c r="D146" s="13">
        <f>D137+D145</f>
        <v>4545507</v>
      </c>
      <c r="E146" s="13">
        <f aca="true" t="shared" si="79" ref="E146:Y146">E137+E145</f>
        <v>0</v>
      </c>
      <c r="F146" s="13">
        <f t="shared" si="79"/>
        <v>0</v>
      </c>
      <c r="G146" s="13">
        <f t="shared" si="79"/>
        <v>0</v>
      </c>
      <c r="H146" s="13">
        <f t="shared" si="79"/>
        <v>0</v>
      </c>
      <c r="I146" s="13">
        <f t="shared" si="79"/>
        <v>0</v>
      </c>
      <c r="J146" s="13">
        <f t="shared" si="79"/>
        <v>0</v>
      </c>
      <c r="K146" s="13">
        <f>K137+K145</f>
        <v>0</v>
      </c>
      <c r="L146" s="13">
        <f>L137+L145</f>
        <v>0</v>
      </c>
      <c r="M146" s="13">
        <f t="shared" si="79"/>
        <v>0</v>
      </c>
      <c r="N146" s="13">
        <f t="shared" si="79"/>
        <v>0</v>
      </c>
      <c r="O146" s="13">
        <f t="shared" si="79"/>
        <v>0</v>
      </c>
      <c r="P146" s="13">
        <f t="shared" si="79"/>
        <v>0</v>
      </c>
      <c r="Q146" s="13">
        <f t="shared" si="79"/>
        <v>0</v>
      </c>
      <c r="R146" s="13">
        <f t="shared" si="79"/>
        <v>0</v>
      </c>
      <c r="S146" s="13">
        <f>S137+S145</f>
        <v>0</v>
      </c>
      <c r="T146" s="13">
        <f>T137+T145</f>
        <v>0</v>
      </c>
      <c r="U146" s="13">
        <f t="shared" si="79"/>
        <v>0</v>
      </c>
      <c r="V146" s="13">
        <f t="shared" si="79"/>
        <v>0</v>
      </c>
      <c r="W146" s="13">
        <f t="shared" si="79"/>
        <v>0</v>
      </c>
      <c r="X146" s="13">
        <f t="shared" si="79"/>
        <v>0</v>
      </c>
      <c r="Y146" s="13">
        <f t="shared" si="79"/>
        <v>0</v>
      </c>
      <c r="Z146" s="13">
        <f aca="true" t="shared" si="80" ref="Z146:AG147">B146+J146+R146</f>
        <v>4545507</v>
      </c>
      <c r="AA146" s="13">
        <f t="shared" si="80"/>
        <v>4545507</v>
      </c>
      <c r="AB146" s="13">
        <f t="shared" si="80"/>
        <v>4545507</v>
      </c>
      <c r="AC146" s="13">
        <f t="shared" si="80"/>
        <v>0</v>
      </c>
      <c r="AD146" s="13">
        <f t="shared" si="80"/>
        <v>0</v>
      </c>
      <c r="AE146" s="13">
        <f t="shared" si="80"/>
        <v>0</v>
      </c>
      <c r="AF146" s="13">
        <f t="shared" si="80"/>
        <v>0</v>
      </c>
      <c r="AG146" s="13">
        <f t="shared" si="80"/>
        <v>0</v>
      </c>
      <c r="AH146" s="101">
        <f t="shared" si="64"/>
        <v>0</v>
      </c>
      <c r="AI146" s="101">
        <f t="shared" si="65"/>
        <v>0</v>
      </c>
      <c r="AJ146" s="101">
        <f t="shared" si="66"/>
        <v>0</v>
      </c>
      <c r="AK146" s="101">
        <f t="shared" si="67"/>
        <v>0</v>
      </c>
      <c r="AL146" s="101">
        <f t="shared" si="68"/>
        <v>0</v>
      </c>
    </row>
    <row r="147" spans="1:38" s="17" customFormat="1" ht="15.75">
      <c r="A147" s="7" t="s">
        <v>321</v>
      </c>
      <c r="B147" s="13">
        <f>B28+B44+B58+B79+B86+B110+B134+B146</f>
        <v>20318185</v>
      </c>
      <c r="C147" s="13">
        <f>C28+C44+C58+C79+C86+C110+C134+C146</f>
        <v>20168185</v>
      </c>
      <c r="D147" s="13">
        <f>D28+D44+D58+D79+D86+D110+D134+D146</f>
        <v>20452347</v>
      </c>
      <c r="E147" s="13">
        <f aca="true" t="shared" si="81" ref="E147:Y147">E28+E44+E58+E79+E86+E110+E134+E146</f>
        <v>0</v>
      </c>
      <c r="F147" s="13">
        <f t="shared" si="81"/>
        <v>0</v>
      </c>
      <c r="G147" s="13">
        <f t="shared" si="81"/>
        <v>0</v>
      </c>
      <c r="H147" s="13">
        <f t="shared" si="81"/>
        <v>0</v>
      </c>
      <c r="I147" s="13">
        <f t="shared" si="81"/>
        <v>0</v>
      </c>
      <c r="J147" s="13">
        <f t="shared" si="81"/>
        <v>0</v>
      </c>
      <c r="K147" s="13">
        <f>K28+K44+K58+K79+K86+K110+K134+K146</f>
        <v>0</v>
      </c>
      <c r="L147" s="13">
        <f>L28+L44+L58+L79+L86+L110+L134+L146</f>
        <v>0</v>
      </c>
      <c r="M147" s="13">
        <f t="shared" si="81"/>
        <v>0</v>
      </c>
      <c r="N147" s="13">
        <f t="shared" si="81"/>
        <v>0</v>
      </c>
      <c r="O147" s="13">
        <f t="shared" si="81"/>
        <v>0</v>
      </c>
      <c r="P147" s="13">
        <f t="shared" si="81"/>
        <v>0</v>
      </c>
      <c r="Q147" s="13">
        <f t="shared" si="81"/>
        <v>0</v>
      </c>
      <c r="R147" s="13">
        <f t="shared" si="81"/>
        <v>0</v>
      </c>
      <c r="S147" s="13">
        <f>S28+S44+S58+S79+S86+S110+S134+S146</f>
        <v>0</v>
      </c>
      <c r="T147" s="13">
        <f>T28+T44+T58+T79+T86+T110+T134+T146</f>
        <v>0</v>
      </c>
      <c r="U147" s="13">
        <f t="shared" si="81"/>
        <v>0</v>
      </c>
      <c r="V147" s="13">
        <f t="shared" si="81"/>
        <v>0</v>
      </c>
      <c r="W147" s="13">
        <f t="shared" si="81"/>
        <v>0</v>
      </c>
      <c r="X147" s="13">
        <f t="shared" si="81"/>
        <v>0</v>
      </c>
      <c r="Y147" s="13">
        <f t="shared" si="81"/>
        <v>0</v>
      </c>
      <c r="Z147" s="13">
        <f t="shared" si="80"/>
        <v>20318185</v>
      </c>
      <c r="AA147" s="13">
        <f t="shared" si="80"/>
        <v>20168185</v>
      </c>
      <c r="AB147" s="13">
        <f t="shared" si="80"/>
        <v>20452347</v>
      </c>
      <c r="AC147" s="13">
        <f t="shared" si="80"/>
        <v>0</v>
      </c>
      <c r="AD147" s="13">
        <f t="shared" si="80"/>
        <v>0</v>
      </c>
      <c r="AE147" s="13">
        <f t="shared" si="80"/>
        <v>0</v>
      </c>
      <c r="AF147" s="13">
        <f t="shared" si="80"/>
        <v>0</v>
      </c>
      <c r="AG147" s="13">
        <f t="shared" si="80"/>
        <v>0</v>
      </c>
      <c r="AH147" s="101">
        <f t="shared" si="64"/>
        <v>284162</v>
      </c>
      <c r="AI147" s="101">
        <f t="shared" si="65"/>
        <v>0</v>
      </c>
      <c r="AJ147" s="101">
        <f t="shared" si="66"/>
        <v>0</v>
      </c>
      <c r="AK147" s="101">
        <f t="shared" si="67"/>
        <v>284162</v>
      </c>
      <c r="AL147" s="101">
        <f t="shared" si="68"/>
        <v>0</v>
      </c>
    </row>
    <row r="148" spans="19:33" ht="15.75">
      <c r="S148" s="83"/>
      <c r="T148" s="83"/>
      <c r="U148" s="83"/>
      <c r="V148" s="83"/>
      <c r="W148" s="83"/>
      <c r="X148" s="83"/>
      <c r="Y148" s="83"/>
      <c r="AA148" s="83" t="s">
        <v>106</v>
      </c>
      <c r="AB148" s="83" t="s">
        <v>106</v>
      </c>
      <c r="AC148" s="83" t="s">
        <v>106</v>
      </c>
      <c r="AD148" s="83" t="s">
        <v>106</v>
      </c>
      <c r="AE148" s="83" t="s">
        <v>106</v>
      </c>
      <c r="AF148" s="83" t="s">
        <v>106</v>
      </c>
      <c r="AG148" s="83" t="s">
        <v>106</v>
      </c>
    </row>
  </sheetData>
  <sheetProtection/>
  <mergeCells count="3">
    <mergeCell ref="A5:A6"/>
    <mergeCell ref="A1:AG1"/>
    <mergeCell ref="A2:AG2"/>
  </mergeCells>
  <printOptions horizontalCentered="1"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&amp;R&amp;"Arial,Normál"&amp;10 2. melléklet a 8/2020.(VIII.25.) önkormányzati rendelethez
"&amp;"Arial,Dőlt"2. melléklet a 3/2020.(III.16.) önkormányzati rendelethez&amp;"Arial,Normál"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151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8.57421875" style="1" customWidth="1"/>
    <col min="2" max="3" width="14.28125" style="1" hidden="1" customWidth="1"/>
    <col min="4" max="4" width="14.28125" style="1" customWidth="1"/>
    <col min="5" max="11" width="14.28125" style="1" hidden="1" customWidth="1"/>
    <col min="12" max="12" width="14.28125" style="1" customWidth="1"/>
    <col min="13" max="19" width="14.28125" style="1" hidden="1" customWidth="1"/>
    <col min="20" max="20" width="14.28125" style="1" customWidth="1"/>
    <col min="21" max="27" width="14.28125" style="1" hidden="1" customWidth="1"/>
    <col min="28" max="28" width="14.28125" style="1" customWidth="1"/>
    <col min="29" max="33" width="14.28125" style="1" hidden="1" customWidth="1"/>
    <col min="34" max="34" width="11.00390625" style="1" hidden="1" customWidth="1"/>
    <col min="35" max="36" width="9.140625" style="1" hidden="1" customWidth="1"/>
    <col min="37" max="37" width="11.00390625" style="1" hidden="1" customWidth="1"/>
    <col min="38" max="38" width="9.140625" style="1" hidden="1" customWidth="1"/>
    <col min="39" max="16384" width="9.140625" style="1" customWidth="1"/>
  </cols>
  <sheetData>
    <row r="1" spans="1:33" ht="15.75" customHeight="1">
      <c r="A1" s="137" t="s">
        <v>403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15.75">
      <c r="A2" s="122" t="s">
        <v>153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2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Z3" s="89"/>
      <c r="AA3" s="89"/>
      <c r="AB3" s="89"/>
      <c r="AC3" s="89"/>
      <c r="AD3" s="89"/>
      <c r="AE3" s="89"/>
      <c r="AF3" s="89"/>
    </row>
    <row r="4" spans="2:33" ht="15.75" hidden="1">
      <c r="B4" s="84" t="s">
        <v>107</v>
      </c>
      <c r="C4" s="111" t="s">
        <v>432</v>
      </c>
      <c r="D4" s="111" t="s">
        <v>441</v>
      </c>
      <c r="E4" s="84" t="s">
        <v>111</v>
      </c>
      <c r="F4" s="84" t="s">
        <v>112</v>
      </c>
      <c r="G4" s="84" t="s">
        <v>113</v>
      </c>
      <c r="H4" s="84" t="s">
        <v>114</v>
      </c>
      <c r="I4" s="84" t="s">
        <v>110</v>
      </c>
      <c r="J4" s="84" t="s">
        <v>107</v>
      </c>
      <c r="K4" s="111" t="s">
        <v>432</v>
      </c>
      <c r="L4" s="111" t="s">
        <v>441</v>
      </c>
      <c r="M4" s="84" t="s">
        <v>111</v>
      </c>
      <c r="N4" s="84" t="s">
        <v>112</v>
      </c>
      <c r="O4" s="84" t="s">
        <v>113</v>
      </c>
      <c r="P4" s="84" t="s">
        <v>114</v>
      </c>
      <c r="Q4" s="84" t="s">
        <v>110</v>
      </c>
      <c r="R4" s="84" t="s">
        <v>107</v>
      </c>
      <c r="S4" s="111" t="s">
        <v>432</v>
      </c>
      <c r="T4" s="111" t="s">
        <v>441</v>
      </c>
      <c r="U4" s="84" t="s">
        <v>111</v>
      </c>
      <c r="V4" s="84" t="s">
        <v>112</v>
      </c>
      <c r="W4" s="84" t="s">
        <v>113</v>
      </c>
      <c r="X4" s="84" t="s">
        <v>114</v>
      </c>
      <c r="Y4" s="84" t="s">
        <v>110</v>
      </c>
      <c r="Z4" s="84" t="s">
        <v>107</v>
      </c>
      <c r="AA4" s="111" t="s">
        <v>432</v>
      </c>
      <c r="AB4" s="111" t="s">
        <v>441</v>
      </c>
      <c r="AC4" s="84" t="s">
        <v>111</v>
      </c>
      <c r="AD4" s="84" t="s">
        <v>112</v>
      </c>
      <c r="AE4" s="84" t="s">
        <v>113</v>
      </c>
      <c r="AF4" s="84" t="s">
        <v>114</v>
      </c>
      <c r="AG4" s="84" t="s">
        <v>110</v>
      </c>
    </row>
    <row r="5" spans="1:33" s="2" customFormat="1" ht="15.75">
      <c r="A5" s="135" t="s">
        <v>4</v>
      </c>
      <c r="B5" s="64" t="s">
        <v>71</v>
      </c>
      <c r="C5" s="64" t="s">
        <v>71</v>
      </c>
      <c r="D5" s="64" t="s">
        <v>71</v>
      </c>
      <c r="E5" s="64" t="s">
        <v>71</v>
      </c>
      <c r="F5" s="64" t="s">
        <v>71</v>
      </c>
      <c r="G5" s="64" t="s">
        <v>71</v>
      </c>
      <c r="H5" s="64" t="s">
        <v>71</v>
      </c>
      <c r="I5" s="64" t="s">
        <v>71</v>
      </c>
      <c r="J5" s="64" t="s">
        <v>72</v>
      </c>
      <c r="K5" s="64" t="s">
        <v>72</v>
      </c>
      <c r="L5" s="64" t="s">
        <v>72</v>
      </c>
      <c r="M5" s="64" t="s">
        <v>72</v>
      </c>
      <c r="N5" s="64" t="s">
        <v>72</v>
      </c>
      <c r="O5" s="64" t="s">
        <v>72</v>
      </c>
      <c r="P5" s="64" t="s">
        <v>72</v>
      </c>
      <c r="Q5" s="64" t="s">
        <v>72</v>
      </c>
      <c r="R5" s="64" t="s">
        <v>95</v>
      </c>
      <c r="S5" s="64" t="s">
        <v>95</v>
      </c>
      <c r="T5" s="64" t="s">
        <v>95</v>
      </c>
      <c r="U5" s="64" t="s">
        <v>95</v>
      </c>
      <c r="V5" s="64" t="s">
        <v>95</v>
      </c>
      <c r="W5" s="64" t="s">
        <v>95</v>
      </c>
      <c r="X5" s="64" t="s">
        <v>95</v>
      </c>
      <c r="Y5" s="64" t="s">
        <v>95</v>
      </c>
      <c r="Z5" s="3" t="s">
        <v>1</v>
      </c>
      <c r="AA5" s="3" t="s">
        <v>1</v>
      </c>
      <c r="AB5" s="3" t="s">
        <v>1</v>
      </c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s="2" customFormat="1" ht="15.75">
      <c r="A6" s="136"/>
      <c r="B6" s="33" t="s">
        <v>108</v>
      </c>
      <c r="C6" s="33" t="s">
        <v>108</v>
      </c>
      <c r="D6" s="33" t="s">
        <v>108</v>
      </c>
      <c r="E6" s="33" t="s">
        <v>108</v>
      </c>
      <c r="F6" s="33" t="s">
        <v>108</v>
      </c>
      <c r="G6" s="33" t="s">
        <v>108</v>
      </c>
      <c r="H6" s="33" t="s">
        <v>108</v>
      </c>
      <c r="I6" s="33" t="s">
        <v>108</v>
      </c>
      <c r="J6" s="33" t="s">
        <v>108</v>
      </c>
      <c r="K6" s="33" t="s">
        <v>108</v>
      </c>
      <c r="L6" s="33" t="s">
        <v>108</v>
      </c>
      <c r="M6" s="33" t="s">
        <v>108</v>
      </c>
      <c r="N6" s="33" t="s">
        <v>108</v>
      </c>
      <c r="O6" s="33" t="s">
        <v>108</v>
      </c>
      <c r="P6" s="33" t="s">
        <v>108</v>
      </c>
      <c r="Q6" s="33" t="s">
        <v>108</v>
      </c>
      <c r="R6" s="33" t="s">
        <v>108</v>
      </c>
      <c r="S6" s="33" t="s">
        <v>108</v>
      </c>
      <c r="T6" s="33" t="s">
        <v>108</v>
      </c>
      <c r="U6" s="33" t="s">
        <v>108</v>
      </c>
      <c r="V6" s="33" t="s">
        <v>108</v>
      </c>
      <c r="W6" s="33" t="s">
        <v>108</v>
      </c>
      <c r="X6" s="33" t="s">
        <v>108</v>
      </c>
      <c r="Y6" s="33" t="s">
        <v>108</v>
      </c>
      <c r="Z6" s="33" t="s">
        <v>108</v>
      </c>
      <c r="AA6" s="33" t="s">
        <v>108</v>
      </c>
      <c r="AB6" s="33" t="s">
        <v>108</v>
      </c>
      <c r="AC6" s="33" t="s">
        <v>108</v>
      </c>
      <c r="AD6" s="33" t="s">
        <v>108</v>
      </c>
      <c r="AE6" s="33" t="s">
        <v>108</v>
      </c>
      <c r="AF6" s="33" t="s">
        <v>108</v>
      </c>
      <c r="AG6" s="33" t="s">
        <v>108</v>
      </c>
    </row>
    <row r="7" spans="1:38" s="2" customFormat="1" ht="15.75">
      <c r="A7" s="6" t="s">
        <v>115</v>
      </c>
      <c r="B7" s="4">
        <v>300000</v>
      </c>
      <c r="C7" s="4">
        <v>300000</v>
      </c>
      <c r="D7" s="4">
        <v>300000</v>
      </c>
      <c r="E7" s="4"/>
      <c r="F7" s="4"/>
      <c r="G7" s="4"/>
      <c r="H7" s="4"/>
      <c r="I7" s="4"/>
      <c r="J7" s="4">
        <v>0</v>
      </c>
      <c r="K7" s="4">
        <v>0</v>
      </c>
      <c r="L7" s="4">
        <v>0</v>
      </c>
      <c r="M7" s="4"/>
      <c r="N7" s="4"/>
      <c r="O7" s="4"/>
      <c r="P7" s="4"/>
      <c r="Q7" s="4"/>
      <c r="R7" s="4">
        <v>0</v>
      </c>
      <c r="S7" s="4">
        <v>0</v>
      </c>
      <c r="T7" s="4">
        <v>0</v>
      </c>
      <c r="U7" s="4"/>
      <c r="V7" s="4"/>
      <c r="W7" s="4"/>
      <c r="X7" s="4"/>
      <c r="Y7" s="4"/>
      <c r="Z7" s="4">
        <f>B7+J7+R7</f>
        <v>300000</v>
      </c>
      <c r="AA7" s="4">
        <f aca="true" t="shared" si="0" ref="AA7:AG7">C7+K7+S7</f>
        <v>300000</v>
      </c>
      <c r="AB7" s="4">
        <f t="shared" si="0"/>
        <v>300000</v>
      </c>
      <c r="AC7" s="4">
        <f t="shared" si="0"/>
        <v>0</v>
      </c>
      <c r="AD7" s="4">
        <f t="shared" si="0"/>
        <v>0</v>
      </c>
      <c r="AE7" s="4">
        <f t="shared" si="0"/>
        <v>0</v>
      </c>
      <c r="AF7" s="4">
        <f t="shared" si="0"/>
        <v>0</v>
      </c>
      <c r="AG7" s="4">
        <f t="shared" si="0"/>
        <v>0</v>
      </c>
      <c r="AH7" s="101">
        <f>D7-C7</f>
        <v>0</v>
      </c>
      <c r="AI7" s="101">
        <f>L7-K7</f>
        <v>0</v>
      </c>
      <c r="AJ7" s="101">
        <f>T7-S7</f>
        <v>0</v>
      </c>
      <c r="AK7" s="101">
        <f>AB7-AA7</f>
        <v>0</v>
      </c>
      <c r="AL7" s="101">
        <f>AK7-AH7-AI7-AJ7</f>
        <v>0</v>
      </c>
    </row>
    <row r="8" spans="1:38" s="2" customFormat="1" ht="15.75">
      <c r="A8" s="6" t="s">
        <v>116</v>
      </c>
      <c r="B8" s="4">
        <v>3880000</v>
      </c>
      <c r="C8" s="4">
        <v>5130000</v>
      </c>
      <c r="D8" s="4">
        <v>5130000</v>
      </c>
      <c r="E8" s="4"/>
      <c r="F8" s="4"/>
      <c r="G8" s="4"/>
      <c r="H8" s="4"/>
      <c r="I8" s="4"/>
      <c r="J8" s="4">
        <v>0</v>
      </c>
      <c r="K8" s="4">
        <v>0</v>
      </c>
      <c r="L8" s="4">
        <v>0</v>
      </c>
      <c r="M8" s="4"/>
      <c r="N8" s="4"/>
      <c r="O8" s="4"/>
      <c r="P8" s="4"/>
      <c r="Q8" s="4"/>
      <c r="R8" s="4">
        <v>0</v>
      </c>
      <c r="S8" s="4">
        <v>0</v>
      </c>
      <c r="T8" s="4">
        <v>0</v>
      </c>
      <c r="U8" s="4"/>
      <c r="V8" s="4"/>
      <c r="W8" s="4"/>
      <c r="X8" s="4"/>
      <c r="Y8" s="4"/>
      <c r="Z8" s="4">
        <f aca="true" t="shared" si="1" ref="Z8:Z69">B8+J8+R8</f>
        <v>3880000</v>
      </c>
      <c r="AA8" s="4">
        <f aca="true" t="shared" si="2" ref="AA8:AA69">C8+K8+S8</f>
        <v>5130000</v>
      </c>
      <c r="AB8" s="4">
        <f aca="true" t="shared" si="3" ref="AB8:AB69">D8+L8+T8</f>
        <v>5130000</v>
      </c>
      <c r="AC8" s="4">
        <f aca="true" t="shared" si="4" ref="AC8:AC69">E8+M8+U8</f>
        <v>0</v>
      </c>
      <c r="AD8" s="4">
        <f aca="true" t="shared" si="5" ref="AD8:AD69">F8+N8+V8</f>
        <v>0</v>
      </c>
      <c r="AE8" s="4">
        <f aca="true" t="shared" si="6" ref="AE8:AE69">G8+O8+W8</f>
        <v>0</v>
      </c>
      <c r="AF8" s="4">
        <f aca="true" t="shared" si="7" ref="AF8:AF69">H8+P8+X8</f>
        <v>0</v>
      </c>
      <c r="AG8" s="4">
        <f aca="true" t="shared" si="8" ref="AG8:AG69">I8+Q8+Y8</f>
        <v>0</v>
      </c>
      <c r="AH8" s="101">
        <f aca="true" t="shared" si="9" ref="AH8:AH71">D8-C8</f>
        <v>0</v>
      </c>
      <c r="AI8" s="101">
        <f aca="true" t="shared" si="10" ref="AI8:AI71">L8-K8</f>
        <v>0</v>
      </c>
      <c r="AJ8" s="101">
        <f aca="true" t="shared" si="11" ref="AJ8:AJ71">T8-S8</f>
        <v>0</v>
      </c>
      <c r="AK8" s="101">
        <f aca="true" t="shared" si="12" ref="AK8:AK71">AB8-AA8</f>
        <v>0</v>
      </c>
      <c r="AL8" s="101">
        <f aca="true" t="shared" si="13" ref="AL8:AL71">AK8-AH8-AI8-AJ8</f>
        <v>0</v>
      </c>
    </row>
    <row r="9" spans="1:38" s="2" customFormat="1" ht="15.75">
      <c r="A9" s="7" t="s">
        <v>117</v>
      </c>
      <c r="B9" s="13">
        <f>B7+B8</f>
        <v>4180000</v>
      </c>
      <c r="C9" s="13">
        <f>C7+C8</f>
        <v>5430000</v>
      </c>
      <c r="D9" s="13">
        <f>D7+D8</f>
        <v>5430000</v>
      </c>
      <c r="E9" s="13">
        <f aca="true" t="shared" si="14" ref="E9:Y9">E7+E8</f>
        <v>0</v>
      </c>
      <c r="F9" s="13">
        <f t="shared" si="14"/>
        <v>0</v>
      </c>
      <c r="G9" s="13">
        <f t="shared" si="14"/>
        <v>0</v>
      </c>
      <c r="H9" s="13">
        <f t="shared" si="14"/>
        <v>0</v>
      </c>
      <c r="I9" s="13">
        <f t="shared" si="14"/>
        <v>0</v>
      </c>
      <c r="J9" s="13">
        <f t="shared" si="14"/>
        <v>0</v>
      </c>
      <c r="K9" s="13">
        <f>K7+K8</f>
        <v>0</v>
      </c>
      <c r="L9" s="13">
        <f>L7+L8</f>
        <v>0</v>
      </c>
      <c r="M9" s="13">
        <f t="shared" si="14"/>
        <v>0</v>
      </c>
      <c r="N9" s="13">
        <f t="shared" si="14"/>
        <v>0</v>
      </c>
      <c r="O9" s="13">
        <f t="shared" si="14"/>
        <v>0</v>
      </c>
      <c r="P9" s="13">
        <f t="shared" si="14"/>
        <v>0</v>
      </c>
      <c r="Q9" s="13">
        <f t="shared" si="14"/>
        <v>0</v>
      </c>
      <c r="R9" s="13">
        <f t="shared" si="14"/>
        <v>0</v>
      </c>
      <c r="S9" s="13">
        <f>S7+S8</f>
        <v>0</v>
      </c>
      <c r="T9" s="13">
        <f>T7+T8</f>
        <v>0</v>
      </c>
      <c r="U9" s="13">
        <f t="shared" si="14"/>
        <v>0</v>
      </c>
      <c r="V9" s="13">
        <f t="shared" si="14"/>
        <v>0</v>
      </c>
      <c r="W9" s="13">
        <f t="shared" si="14"/>
        <v>0</v>
      </c>
      <c r="X9" s="13">
        <f t="shared" si="14"/>
        <v>0</v>
      </c>
      <c r="Y9" s="13">
        <f t="shared" si="14"/>
        <v>0</v>
      </c>
      <c r="Z9" s="13">
        <f t="shared" si="1"/>
        <v>4180000</v>
      </c>
      <c r="AA9" s="13">
        <f t="shared" si="2"/>
        <v>5430000</v>
      </c>
      <c r="AB9" s="13">
        <f t="shared" si="3"/>
        <v>5430000</v>
      </c>
      <c r="AC9" s="13">
        <f t="shared" si="4"/>
        <v>0</v>
      </c>
      <c r="AD9" s="13">
        <f t="shared" si="5"/>
        <v>0</v>
      </c>
      <c r="AE9" s="13">
        <f t="shared" si="6"/>
        <v>0</v>
      </c>
      <c r="AF9" s="13">
        <f t="shared" si="7"/>
        <v>0</v>
      </c>
      <c r="AG9" s="13">
        <f t="shared" si="8"/>
        <v>0</v>
      </c>
      <c r="AH9" s="101">
        <f t="shared" si="9"/>
        <v>0</v>
      </c>
      <c r="AI9" s="101">
        <f t="shared" si="10"/>
        <v>0</v>
      </c>
      <c r="AJ9" s="101">
        <f t="shared" si="11"/>
        <v>0</v>
      </c>
      <c r="AK9" s="101">
        <f t="shared" si="12"/>
        <v>0</v>
      </c>
      <c r="AL9" s="101">
        <f t="shared" si="13"/>
        <v>0</v>
      </c>
    </row>
    <row r="10" spans="1:38" s="2" customFormat="1" ht="31.5">
      <c r="A10" s="7" t="s">
        <v>118</v>
      </c>
      <c r="B10" s="13">
        <v>680000</v>
      </c>
      <c r="C10" s="13">
        <v>890000</v>
      </c>
      <c r="D10" s="13">
        <v>890000</v>
      </c>
      <c r="E10" s="13"/>
      <c r="F10" s="13"/>
      <c r="G10" s="13"/>
      <c r="H10" s="13"/>
      <c r="I10" s="13"/>
      <c r="J10" s="13">
        <v>0</v>
      </c>
      <c r="K10" s="13">
        <v>0</v>
      </c>
      <c r="L10" s="13">
        <v>0</v>
      </c>
      <c r="M10" s="13"/>
      <c r="N10" s="13"/>
      <c r="O10" s="13"/>
      <c r="P10" s="13"/>
      <c r="Q10" s="13"/>
      <c r="R10" s="13">
        <v>0</v>
      </c>
      <c r="S10" s="13">
        <v>0</v>
      </c>
      <c r="T10" s="13">
        <v>0</v>
      </c>
      <c r="U10" s="13"/>
      <c r="V10" s="13"/>
      <c r="W10" s="13"/>
      <c r="X10" s="13"/>
      <c r="Y10" s="13"/>
      <c r="Z10" s="13">
        <f t="shared" si="1"/>
        <v>680000</v>
      </c>
      <c r="AA10" s="13">
        <f t="shared" si="2"/>
        <v>890000</v>
      </c>
      <c r="AB10" s="13">
        <f t="shared" si="3"/>
        <v>890000</v>
      </c>
      <c r="AC10" s="13">
        <f t="shared" si="4"/>
        <v>0</v>
      </c>
      <c r="AD10" s="13">
        <f t="shared" si="5"/>
        <v>0</v>
      </c>
      <c r="AE10" s="13">
        <f t="shared" si="6"/>
        <v>0</v>
      </c>
      <c r="AF10" s="13">
        <f t="shared" si="7"/>
        <v>0</v>
      </c>
      <c r="AG10" s="13">
        <f t="shared" si="8"/>
        <v>0</v>
      </c>
      <c r="AH10" s="101">
        <f t="shared" si="9"/>
        <v>0</v>
      </c>
      <c r="AI10" s="101">
        <f t="shared" si="10"/>
        <v>0</v>
      </c>
      <c r="AJ10" s="101">
        <f t="shared" si="11"/>
        <v>0</v>
      </c>
      <c r="AK10" s="101">
        <f t="shared" si="12"/>
        <v>0</v>
      </c>
      <c r="AL10" s="101">
        <f t="shared" si="13"/>
        <v>0</v>
      </c>
    </row>
    <row r="11" spans="1:38" s="2" customFormat="1" ht="15.75">
      <c r="A11" s="6" t="s">
        <v>119</v>
      </c>
      <c r="B11" s="4">
        <v>900000</v>
      </c>
      <c r="C11" s="4">
        <v>900000</v>
      </c>
      <c r="D11" s="4">
        <v>900000</v>
      </c>
      <c r="E11" s="4"/>
      <c r="F11" s="4"/>
      <c r="G11" s="4"/>
      <c r="H11" s="4"/>
      <c r="I11" s="4"/>
      <c r="J11" s="4">
        <v>0</v>
      </c>
      <c r="K11" s="4">
        <v>0</v>
      </c>
      <c r="L11" s="4">
        <v>0</v>
      </c>
      <c r="M11" s="4"/>
      <c r="N11" s="4"/>
      <c r="O11" s="4"/>
      <c r="P11" s="4"/>
      <c r="Q11" s="4"/>
      <c r="R11" s="4">
        <v>0</v>
      </c>
      <c r="S11" s="4">
        <v>0</v>
      </c>
      <c r="T11" s="4">
        <v>0</v>
      </c>
      <c r="U11" s="4"/>
      <c r="V11" s="4"/>
      <c r="W11" s="4"/>
      <c r="X11" s="4"/>
      <c r="Y11" s="4"/>
      <c r="Z11" s="4">
        <f t="shared" si="1"/>
        <v>900000</v>
      </c>
      <c r="AA11" s="4">
        <f t="shared" si="2"/>
        <v>900000</v>
      </c>
      <c r="AB11" s="4">
        <f t="shared" si="3"/>
        <v>900000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</v>
      </c>
      <c r="AH11" s="101">
        <f t="shared" si="9"/>
        <v>0</v>
      </c>
      <c r="AI11" s="101">
        <f t="shared" si="10"/>
        <v>0</v>
      </c>
      <c r="AJ11" s="101">
        <f t="shared" si="11"/>
        <v>0</v>
      </c>
      <c r="AK11" s="101">
        <f t="shared" si="12"/>
        <v>0</v>
      </c>
      <c r="AL11" s="101">
        <f t="shared" si="13"/>
        <v>0</v>
      </c>
    </row>
    <row r="12" spans="1:38" s="2" customFormat="1" ht="15.75">
      <c r="A12" s="6" t="s">
        <v>120</v>
      </c>
      <c r="B12" s="4">
        <v>200000</v>
      </c>
      <c r="C12" s="4">
        <v>200000</v>
      </c>
      <c r="D12" s="4">
        <v>200000</v>
      </c>
      <c r="E12" s="4"/>
      <c r="F12" s="4"/>
      <c r="G12" s="4"/>
      <c r="H12" s="4"/>
      <c r="I12" s="4"/>
      <c r="J12" s="4">
        <v>0</v>
      </c>
      <c r="K12" s="4">
        <v>0</v>
      </c>
      <c r="L12" s="4">
        <v>0</v>
      </c>
      <c r="M12" s="4"/>
      <c r="N12" s="4"/>
      <c r="O12" s="4"/>
      <c r="P12" s="4"/>
      <c r="Q12" s="4"/>
      <c r="R12" s="4">
        <v>0</v>
      </c>
      <c r="S12" s="4">
        <v>0</v>
      </c>
      <c r="T12" s="4">
        <v>0</v>
      </c>
      <c r="U12" s="4"/>
      <c r="V12" s="4"/>
      <c r="W12" s="4"/>
      <c r="X12" s="4"/>
      <c r="Y12" s="4"/>
      <c r="Z12" s="4">
        <f t="shared" si="1"/>
        <v>200000</v>
      </c>
      <c r="AA12" s="4">
        <f t="shared" si="2"/>
        <v>200000</v>
      </c>
      <c r="AB12" s="4">
        <f t="shared" si="3"/>
        <v>200000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</v>
      </c>
      <c r="AH12" s="101">
        <f t="shared" si="9"/>
        <v>0</v>
      </c>
      <c r="AI12" s="101">
        <f t="shared" si="10"/>
        <v>0</v>
      </c>
      <c r="AJ12" s="101">
        <f t="shared" si="11"/>
        <v>0</v>
      </c>
      <c r="AK12" s="101">
        <f t="shared" si="12"/>
        <v>0</v>
      </c>
      <c r="AL12" s="101">
        <f t="shared" si="13"/>
        <v>0</v>
      </c>
    </row>
    <row r="13" spans="1:38" s="2" customFormat="1" ht="15.75">
      <c r="A13" s="6" t="s">
        <v>121</v>
      </c>
      <c r="B13" s="4">
        <v>3000000</v>
      </c>
      <c r="C13" s="4">
        <v>2760000</v>
      </c>
      <c r="D13" s="4">
        <v>2917480</v>
      </c>
      <c r="E13" s="4"/>
      <c r="F13" s="4"/>
      <c r="G13" s="4"/>
      <c r="H13" s="4"/>
      <c r="I13" s="4"/>
      <c r="J13" s="4">
        <v>0</v>
      </c>
      <c r="K13" s="4">
        <v>0</v>
      </c>
      <c r="L13" s="4">
        <v>0</v>
      </c>
      <c r="M13" s="4"/>
      <c r="N13" s="4"/>
      <c r="O13" s="4"/>
      <c r="P13" s="4"/>
      <c r="Q13" s="4"/>
      <c r="R13" s="4">
        <v>0</v>
      </c>
      <c r="S13" s="4">
        <v>0</v>
      </c>
      <c r="T13" s="4">
        <v>0</v>
      </c>
      <c r="U13" s="4"/>
      <c r="V13" s="4"/>
      <c r="W13" s="4"/>
      <c r="X13" s="4"/>
      <c r="Y13" s="4"/>
      <c r="Z13" s="4">
        <f t="shared" si="1"/>
        <v>3000000</v>
      </c>
      <c r="AA13" s="4">
        <f t="shared" si="2"/>
        <v>2760000</v>
      </c>
      <c r="AB13" s="4">
        <f t="shared" si="3"/>
        <v>2917480</v>
      </c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0</v>
      </c>
      <c r="AH13" s="101">
        <f t="shared" si="9"/>
        <v>157480</v>
      </c>
      <c r="AI13" s="101">
        <f t="shared" si="10"/>
        <v>0</v>
      </c>
      <c r="AJ13" s="101">
        <f t="shared" si="11"/>
        <v>0</v>
      </c>
      <c r="AK13" s="101">
        <f t="shared" si="12"/>
        <v>157480</v>
      </c>
      <c r="AL13" s="101">
        <f t="shared" si="13"/>
        <v>0</v>
      </c>
    </row>
    <row r="14" spans="1:38" s="2" customFormat="1" ht="15.75" hidden="1">
      <c r="A14" s="6" t="s">
        <v>122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1"/>
        <v>0</v>
      </c>
      <c r="AA14" s="4">
        <f t="shared" si="2"/>
        <v>0</v>
      </c>
      <c r="AB14" s="4">
        <f t="shared" si="3"/>
        <v>0</v>
      </c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0</v>
      </c>
      <c r="AH14" s="101">
        <f t="shared" si="9"/>
        <v>0</v>
      </c>
      <c r="AI14" s="101">
        <f t="shared" si="10"/>
        <v>0</v>
      </c>
      <c r="AJ14" s="101">
        <f t="shared" si="11"/>
        <v>0</v>
      </c>
      <c r="AK14" s="101">
        <f t="shared" si="12"/>
        <v>0</v>
      </c>
      <c r="AL14" s="101">
        <f t="shared" si="13"/>
        <v>0</v>
      </c>
    </row>
    <row r="15" spans="1:38" s="2" customFormat="1" ht="15.75">
      <c r="A15" s="6" t="s">
        <v>123</v>
      </c>
      <c r="B15" s="4">
        <v>1000000</v>
      </c>
      <c r="C15" s="4">
        <v>1000000</v>
      </c>
      <c r="D15" s="4">
        <v>1042520</v>
      </c>
      <c r="E15" s="4"/>
      <c r="F15" s="4"/>
      <c r="G15" s="4"/>
      <c r="H15" s="4"/>
      <c r="I15" s="4"/>
      <c r="J15" s="4">
        <v>0</v>
      </c>
      <c r="K15" s="4">
        <v>0</v>
      </c>
      <c r="L15" s="4">
        <v>0</v>
      </c>
      <c r="M15" s="4"/>
      <c r="N15" s="4"/>
      <c r="O15" s="4"/>
      <c r="P15" s="4"/>
      <c r="Q15" s="4"/>
      <c r="R15" s="4">
        <v>0</v>
      </c>
      <c r="S15" s="4">
        <v>0</v>
      </c>
      <c r="T15" s="4">
        <v>0</v>
      </c>
      <c r="U15" s="4"/>
      <c r="V15" s="4"/>
      <c r="W15" s="4"/>
      <c r="X15" s="4"/>
      <c r="Y15" s="4"/>
      <c r="Z15" s="4">
        <f t="shared" si="1"/>
        <v>1000000</v>
      </c>
      <c r="AA15" s="4">
        <f t="shared" si="2"/>
        <v>1000000</v>
      </c>
      <c r="AB15" s="4">
        <f t="shared" si="3"/>
        <v>1042520</v>
      </c>
      <c r="AC15" s="4">
        <f t="shared" si="4"/>
        <v>0</v>
      </c>
      <c r="AD15" s="4">
        <f t="shared" si="5"/>
        <v>0</v>
      </c>
      <c r="AE15" s="4">
        <f t="shared" si="6"/>
        <v>0</v>
      </c>
      <c r="AF15" s="4">
        <f t="shared" si="7"/>
        <v>0</v>
      </c>
      <c r="AG15" s="4">
        <f t="shared" si="8"/>
        <v>0</v>
      </c>
      <c r="AH15" s="101">
        <f t="shared" si="9"/>
        <v>42520</v>
      </c>
      <c r="AI15" s="101">
        <f t="shared" si="10"/>
        <v>0</v>
      </c>
      <c r="AJ15" s="101">
        <f t="shared" si="11"/>
        <v>0</v>
      </c>
      <c r="AK15" s="101">
        <f t="shared" si="12"/>
        <v>42520</v>
      </c>
      <c r="AL15" s="101">
        <f t="shared" si="13"/>
        <v>0</v>
      </c>
    </row>
    <row r="16" spans="1:38" s="2" customFormat="1" ht="15.75">
      <c r="A16" s="7" t="s">
        <v>323</v>
      </c>
      <c r="B16" s="13">
        <f>B11+B12+B13+B14+B15</f>
        <v>5100000</v>
      </c>
      <c r="C16" s="13">
        <f>C11+C12+C13+C14+C15</f>
        <v>4860000</v>
      </c>
      <c r="D16" s="13">
        <f>D11+D12+D13+D14+D15</f>
        <v>5060000</v>
      </c>
      <c r="E16" s="13">
        <f aca="true" t="shared" si="15" ref="E16:Y16">E11+E12+E13+E14+E15</f>
        <v>0</v>
      </c>
      <c r="F16" s="13">
        <f t="shared" si="15"/>
        <v>0</v>
      </c>
      <c r="G16" s="13">
        <f t="shared" si="15"/>
        <v>0</v>
      </c>
      <c r="H16" s="13">
        <f t="shared" si="15"/>
        <v>0</v>
      </c>
      <c r="I16" s="13">
        <f t="shared" si="15"/>
        <v>0</v>
      </c>
      <c r="J16" s="13">
        <f t="shared" si="15"/>
        <v>0</v>
      </c>
      <c r="K16" s="13">
        <f>K11+K12+K13+K14+K15</f>
        <v>0</v>
      </c>
      <c r="L16" s="13">
        <f>L11+L12+L13+L14+L15</f>
        <v>0</v>
      </c>
      <c r="M16" s="13">
        <f t="shared" si="15"/>
        <v>0</v>
      </c>
      <c r="N16" s="13">
        <f t="shared" si="15"/>
        <v>0</v>
      </c>
      <c r="O16" s="13">
        <f t="shared" si="15"/>
        <v>0</v>
      </c>
      <c r="P16" s="13">
        <f t="shared" si="15"/>
        <v>0</v>
      </c>
      <c r="Q16" s="13">
        <f t="shared" si="15"/>
        <v>0</v>
      </c>
      <c r="R16" s="13">
        <f t="shared" si="15"/>
        <v>0</v>
      </c>
      <c r="S16" s="13">
        <f>S11+S12+S13+S14+S15</f>
        <v>0</v>
      </c>
      <c r="T16" s="13">
        <f>T11+T12+T13+T14+T15</f>
        <v>0</v>
      </c>
      <c r="U16" s="13">
        <f t="shared" si="15"/>
        <v>0</v>
      </c>
      <c r="V16" s="13">
        <f t="shared" si="15"/>
        <v>0</v>
      </c>
      <c r="W16" s="13">
        <f t="shared" si="15"/>
        <v>0</v>
      </c>
      <c r="X16" s="13">
        <f t="shared" si="15"/>
        <v>0</v>
      </c>
      <c r="Y16" s="13">
        <f t="shared" si="15"/>
        <v>0</v>
      </c>
      <c r="Z16" s="13">
        <f t="shared" si="1"/>
        <v>5100000</v>
      </c>
      <c r="AA16" s="13">
        <f t="shared" si="2"/>
        <v>4860000</v>
      </c>
      <c r="AB16" s="13">
        <f t="shared" si="3"/>
        <v>5060000</v>
      </c>
      <c r="AC16" s="13">
        <f t="shared" si="4"/>
        <v>0</v>
      </c>
      <c r="AD16" s="13">
        <f t="shared" si="5"/>
        <v>0</v>
      </c>
      <c r="AE16" s="13">
        <f t="shared" si="6"/>
        <v>0</v>
      </c>
      <c r="AF16" s="13">
        <f t="shared" si="7"/>
        <v>0</v>
      </c>
      <c r="AG16" s="13">
        <f t="shared" si="8"/>
        <v>0</v>
      </c>
      <c r="AH16" s="101">
        <f t="shared" si="9"/>
        <v>200000</v>
      </c>
      <c r="AI16" s="101">
        <f t="shared" si="10"/>
        <v>0</v>
      </c>
      <c r="AJ16" s="101">
        <f t="shared" si="11"/>
        <v>0</v>
      </c>
      <c r="AK16" s="101">
        <f t="shared" si="12"/>
        <v>200000</v>
      </c>
      <c r="AL16" s="101">
        <f t="shared" si="13"/>
        <v>0</v>
      </c>
    </row>
    <row r="17" spans="1:38" s="2" customFormat="1" ht="15.75" hidden="1">
      <c r="A17" s="6" t="s">
        <v>124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1"/>
        <v>0</v>
      </c>
      <c r="AA17" s="4">
        <f t="shared" si="2"/>
        <v>0</v>
      </c>
      <c r="AB17" s="4">
        <f t="shared" si="3"/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</v>
      </c>
      <c r="AH17" s="101">
        <f t="shared" si="9"/>
        <v>0</v>
      </c>
      <c r="AI17" s="101">
        <f t="shared" si="10"/>
        <v>0</v>
      </c>
      <c r="AJ17" s="101">
        <f t="shared" si="11"/>
        <v>0</v>
      </c>
      <c r="AK17" s="101">
        <f t="shared" si="12"/>
        <v>0</v>
      </c>
      <c r="AL17" s="101">
        <f t="shared" si="13"/>
        <v>0</v>
      </c>
    </row>
    <row r="18" spans="1:38" s="2" customFormat="1" ht="31.5" hidden="1">
      <c r="A18" s="6" t="s">
        <v>125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1"/>
        <v>0</v>
      </c>
      <c r="AA18" s="4">
        <f t="shared" si="2"/>
        <v>0</v>
      </c>
      <c r="AB18" s="4">
        <f t="shared" si="3"/>
        <v>0</v>
      </c>
      <c r="AC18" s="4">
        <f t="shared" si="4"/>
        <v>0</v>
      </c>
      <c r="AD18" s="4">
        <f t="shared" si="5"/>
        <v>0</v>
      </c>
      <c r="AE18" s="4">
        <f t="shared" si="6"/>
        <v>0</v>
      </c>
      <c r="AF18" s="4">
        <f t="shared" si="7"/>
        <v>0</v>
      </c>
      <c r="AG18" s="4">
        <f t="shared" si="8"/>
        <v>0</v>
      </c>
      <c r="AH18" s="101">
        <f t="shared" si="9"/>
        <v>0</v>
      </c>
      <c r="AI18" s="101">
        <f t="shared" si="10"/>
        <v>0</v>
      </c>
      <c r="AJ18" s="101">
        <f t="shared" si="11"/>
        <v>0</v>
      </c>
      <c r="AK18" s="101">
        <f t="shared" si="12"/>
        <v>0</v>
      </c>
      <c r="AL18" s="101">
        <f t="shared" si="13"/>
        <v>0</v>
      </c>
    </row>
    <row r="19" spans="1:38" s="2" customFormat="1" ht="31.5" hidden="1">
      <c r="A19" s="6" t="s">
        <v>126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1"/>
        <v>0</v>
      </c>
      <c r="AA19" s="4">
        <f t="shared" si="2"/>
        <v>0</v>
      </c>
      <c r="AB19" s="4">
        <f t="shared" si="3"/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</v>
      </c>
      <c r="AH19" s="101">
        <f t="shared" si="9"/>
        <v>0</v>
      </c>
      <c r="AI19" s="101">
        <f t="shared" si="10"/>
        <v>0</v>
      </c>
      <c r="AJ19" s="101">
        <f t="shared" si="11"/>
        <v>0</v>
      </c>
      <c r="AK19" s="101">
        <f t="shared" si="12"/>
        <v>0</v>
      </c>
      <c r="AL19" s="101">
        <f t="shared" si="13"/>
        <v>0</v>
      </c>
    </row>
    <row r="20" spans="1:38" s="2" customFormat="1" ht="15.75" hidden="1">
      <c r="A20" s="6" t="s">
        <v>127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f t="shared" si="1"/>
        <v>0</v>
      </c>
      <c r="AA20" s="4">
        <f t="shared" si="2"/>
        <v>0</v>
      </c>
      <c r="AB20" s="4">
        <f t="shared" si="3"/>
        <v>0</v>
      </c>
      <c r="AC20" s="4">
        <f t="shared" si="4"/>
        <v>0</v>
      </c>
      <c r="AD20" s="4">
        <f t="shared" si="5"/>
        <v>0</v>
      </c>
      <c r="AE20" s="4">
        <f t="shared" si="6"/>
        <v>0</v>
      </c>
      <c r="AF20" s="4">
        <f t="shared" si="7"/>
        <v>0</v>
      </c>
      <c r="AG20" s="4">
        <f t="shared" si="8"/>
        <v>0</v>
      </c>
      <c r="AH20" s="101">
        <f t="shared" si="9"/>
        <v>0</v>
      </c>
      <c r="AI20" s="101">
        <f t="shared" si="10"/>
        <v>0</v>
      </c>
      <c r="AJ20" s="101">
        <f t="shared" si="11"/>
        <v>0</v>
      </c>
      <c r="AK20" s="101">
        <f t="shared" si="12"/>
        <v>0</v>
      </c>
      <c r="AL20" s="101">
        <f t="shared" si="13"/>
        <v>0</v>
      </c>
    </row>
    <row r="21" spans="1:38" s="2" customFormat="1" ht="15.75" hidden="1">
      <c r="A21" s="6" t="s">
        <v>128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1"/>
        <v>0</v>
      </c>
      <c r="AA21" s="4">
        <f t="shared" si="2"/>
        <v>0</v>
      </c>
      <c r="AB21" s="4">
        <f t="shared" si="3"/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4">
        <f t="shared" si="8"/>
        <v>0</v>
      </c>
      <c r="AH21" s="101">
        <f t="shared" si="9"/>
        <v>0</v>
      </c>
      <c r="AI21" s="101">
        <f t="shared" si="10"/>
        <v>0</v>
      </c>
      <c r="AJ21" s="101">
        <f t="shared" si="11"/>
        <v>0</v>
      </c>
      <c r="AK21" s="101">
        <f t="shared" si="12"/>
        <v>0</v>
      </c>
      <c r="AL21" s="101">
        <f t="shared" si="13"/>
        <v>0</v>
      </c>
    </row>
    <row r="22" spans="1:38" s="2" customFormat="1" ht="15.75">
      <c r="A22" s="6" t="s">
        <v>129</v>
      </c>
      <c r="B22" s="4">
        <v>1070000</v>
      </c>
      <c r="C22" s="4">
        <v>1070000</v>
      </c>
      <c r="D22" s="4">
        <v>1072000</v>
      </c>
      <c r="E22" s="4"/>
      <c r="F22" s="4"/>
      <c r="G22" s="4"/>
      <c r="H22" s="4"/>
      <c r="I22" s="4"/>
      <c r="J22" s="4">
        <v>0</v>
      </c>
      <c r="K22" s="4">
        <v>0</v>
      </c>
      <c r="L22" s="4">
        <v>0</v>
      </c>
      <c r="M22" s="4"/>
      <c r="N22" s="4"/>
      <c r="O22" s="4"/>
      <c r="P22" s="4"/>
      <c r="Q22" s="4"/>
      <c r="R22" s="4">
        <v>0</v>
      </c>
      <c r="S22" s="4">
        <v>0</v>
      </c>
      <c r="T22" s="4">
        <v>0</v>
      </c>
      <c r="U22" s="4"/>
      <c r="V22" s="4"/>
      <c r="W22" s="4"/>
      <c r="X22" s="4"/>
      <c r="Y22" s="4"/>
      <c r="Z22" s="4">
        <f t="shared" si="1"/>
        <v>1070000</v>
      </c>
      <c r="AA22" s="4">
        <f t="shared" si="2"/>
        <v>1070000</v>
      </c>
      <c r="AB22" s="4">
        <f t="shared" si="3"/>
        <v>1072000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0</v>
      </c>
      <c r="AH22" s="101">
        <f t="shared" si="9"/>
        <v>2000</v>
      </c>
      <c r="AI22" s="101">
        <f t="shared" si="10"/>
        <v>0</v>
      </c>
      <c r="AJ22" s="101">
        <f t="shared" si="11"/>
        <v>0</v>
      </c>
      <c r="AK22" s="101">
        <f t="shared" si="12"/>
        <v>2000</v>
      </c>
      <c r="AL22" s="101">
        <f t="shared" si="13"/>
        <v>0</v>
      </c>
    </row>
    <row r="23" spans="1:38" s="96" customFormat="1" ht="15.75">
      <c r="A23" s="94" t="s">
        <v>322</v>
      </c>
      <c r="B23" s="95">
        <v>1070000</v>
      </c>
      <c r="C23" s="95">
        <v>1070000</v>
      </c>
      <c r="D23" s="95">
        <v>1072000</v>
      </c>
      <c r="E23" s="95"/>
      <c r="F23" s="95"/>
      <c r="G23" s="95"/>
      <c r="H23" s="95"/>
      <c r="I23" s="95"/>
      <c r="J23" s="95">
        <v>0</v>
      </c>
      <c r="K23" s="95">
        <v>0</v>
      </c>
      <c r="L23" s="95">
        <v>0</v>
      </c>
      <c r="M23" s="95"/>
      <c r="N23" s="95"/>
      <c r="O23" s="95"/>
      <c r="P23" s="95"/>
      <c r="Q23" s="95"/>
      <c r="R23" s="95">
        <v>0</v>
      </c>
      <c r="S23" s="95">
        <v>0</v>
      </c>
      <c r="T23" s="95">
        <v>0</v>
      </c>
      <c r="U23" s="95"/>
      <c r="V23" s="95"/>
      <c r="W23" s="95"/>
      <c r="X23" s="95"/>
      <c r="Y23" s="95"/>
      <c r="Z23" s="95">
        <f aca="true" t="shared" si="16" ref="Z23:AG23">B23+J23+R23</f>
        <v>1070000</v>
      </c>
      <c r="AA23" s="95">
        <f t="shared" si="16"/>
        <v>1070000</v>
      </c>
      <c r="AB23" s="95">
        <f t="shared" si="16"/>
        <v>1072000</v>
      </c>
      <c r="AC23" s="95">
        <f t="shared" si="16"/>
        <v>0</v>
      </c>
      <c r="AD23" s="95">
        <f t="shared" si="16"/>
        <v>0</v>
      </c>
      <c r="AE23" s="95">
        <f t="shared" si="16"/>
        <v>0</v>
      </c>
      <c r="AF23" s="95">
        <f t="shared" si="16"/>
        <v>0</v>
      </c>
      <c r="AG23" s="95">
        <f t="shared" si="16"/>
        <v>0</v>
      </c>
      <c r="AH23" s="101">
        <f t="shared" si="9"/>
        <v>2000</v>
      </c>
      <c r="AI23" s="101">
        <f t="shared" si="10"/>
        <v>0</v>
      </c>
      <c r="AJ23" s="101">
        <f t="shared" si="11"/>
        <v>0</v>
      </c>
      <c r="AK23" s="101">
        <f t="shared" si="12"/>
        <v>2000</v>
      </c>
      <c r="AL23" s="101">
        <f t="shared" si="13"/>
        <v>0</v>
      </c>
    </row>
    <row r="24" spans="1:38" s="2" customFormat="1" ht="15.75">
      <c r="A24" s="7" t="s">
        <v>130</v>
      </c>
      <c r="B24" s="13">
        <f>B17+B18+B19+B20+B21+B22</f>
        <v>1070000</v>
      </c>
      <c r="C24" s="13">
        <f>C17+C18+C19+C20+C21+C22</f>
        <v>1070000</v>
      </c>
      <c r="D24" s="13">
        <f>D17+D18+D19+D20+D21+D22</f>
        <v>1072000</v>
      </c>
      <c r="E24" s="13">
        <f aca="true" t="shared" si="17" ref="E24:Y24">E17+E18+E19+E20+E21+E22</f>
        <v>0</v>
      </c>
      <c r="F24" s="13">
        <f t="shared" si="17"/>
        <v>0</v>
      </c>
      <c r="G24" s="13">
        <f t="shared" si="17"/>
        <v>0</v>
      </c>
      <c r="H24" s="13">
        <f t="shared" si="17"/>
        <v>0</v>
      </c>
      <c r="I24" s="13">
        <f t="shared" si="17"/>
        <v>0</v>
      </c>
      <c r="J24" s="13">
        <f t="shared" si="17"/>
        <v>0</v>
      </c>
      <c r="K24" s="13">
        <f>K17+K18+K19+K20+K21+K22</f>
        <v>0</v>
      </c>
      <c r="L24" s="13">
        <f>L17+L18+L19+L20+L21+L22</f>
        <v>0</v>
      </c>
      <c r="M24" s="13">
        <f t="shared" si="17"/>
        <v>0</v>
      </c>
      <c r="N24" s="13">
        <f t="shared" si="17"/>
        <v>0</v>
      </c>
      <c r="O24" s="13">
        <f t="shared" si="17"/>
        <v>0</v>
      </c>
      <c r="P24" s="13">
        <f t="shared" si="17"/>
        <v>0</v>
      </c>
      <c r="Q24" s="13">
        <f t="shared" si="17"/>
        <v>0</v>
      </c>
      <c r="R24" s="13">
        <f t="shared" si="17"/>
        <v>0</v>
      </c>
      <c r="S24" s="13">
        <f>S17+S18+S19+S20+S21+S22</f>
        <v>0</v>
      </c>
      <c r="T24" s="13">
        <f>T17+T18+T19+T20+T21+T22</f>
        <v>0</v>
      </c>
      <c r="U24" s="13">
        <f t="shared" si="17"/>
        <v>0</v>
      </c>
      <c r="V24" s="13">
        <f t="shared" si="17"/>
        <v>0</v>
      </c>
      <c r="W24" s="13">
        <f t="shared" si="17"/>
        <v>0</v>
      </c>
      <c r="X24" s="13">
        <f t="shared" si="17"/>
        <v>0</v>
      </c>
      <c r="Y24" s="13">
        <f t="shared" si="17"/>
        <v>0</v>
      </c>
      <c r="Z24" s="13">
        <f t="shared" si="1"/>
        <v>1070000</v>
      </c>
      <c r="AA24" s="13">
        <f t="shared" si="2"/>
        <v>1070000</v>
      </c>
      <c r="AB24" s="13">
        <f t="shared" si="3"/>
        <v>1072000</v>
      </c>
      <c r="AC24" s="13">
        <f t="shared" si="4"/>
        <v>0</v>
      </c>
      <c r="AD24" s="13">
        <f t="shared" si="5"/>
        <v>0</v>
      </c>
      <c r="AE24" s="13">
        <f t="shared" si="6"/>
        <v>0</v>
      </c>
      <c r="AF24" s="13">
        <f t="shared" si="7"/>
        <v>0</v>
      </c>
      <c r="AG24" s="13">
        <f t="shared" si="8"/>
        <v>0</v>
      </c>
      <c r="AH24" s="101">
        <f t="shared" si="9"/>
        <v>2000</v>
      </c>
      <c r="AI24" s="101">
        <f t="shared" si="10"/>
        <v>0</v>
      </c>
      <c r="AJ24" s="101">
        <f t="shared" si="11"/>
        <v>0</v>
      </c>
      <c r="AK24" s="101">
        <f t="shared" si="12"/>
        <v>2000</v>
      </c>
      <c r="AL24" s="101">
        <f t="shared" si="13"/>
        <v>0</v>
      </c>
    </row>
    <row r="25" spans="1:38" s="2" customFormat="1" ht="15.75" hidden="1">
      <c r="A25" s="6" t="s">
        <v>324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f aca="true" t="shared" si="18" ref="Z25:AG25">B25+J25+R25</f>
        <v>0</v>
      </c>
      <c r="AA25" s="4">
        <f t="shared" si="18"/>
        <v>0</v>
      </c>
      <c r="AB25" s="4">
        <f t="shared" si="18"/>
        <v>0</v>
      </c>
      <c r="AC25" s="4">
        <f t="shared" si="18"/>
        <v>0</v>
      </c>
      <c r="AD25" s="4">
        <f t="shared" si="18"/>
        <v>0</v>
      </c>
      <c r="AE25" s="4">
        <f t="shared" si="18"/>
        <v>0</v>
      </c>
      <c r="AF25" s="4">
        <f t="shared" si="18"/>
        <v>0</v>
      </c>
      <c r="AG25" s="4">
        <f t="shared" si="18"/>
        <v>0</v>
      </c>
      <c r="AH25" s="101">
        <f t="shared" si="9"/>
        <v>0</v>
      </c>
      <c r="AI25" s="101">
        <f t="shared" si="10"/>
        <v>0</v>
      </c>
      <c r="AJ25" s="101">
        <f t="shared" si="11"/>
        <v>0</v>
      </c>
      <c r="AK25" s="101">
        <f t="shared" si="12"/>
        <v>0</v>
      </c>
      <c r="AL25" s="101">
        <f t="shared" si="13"/>
        <v>0</v>
      </c>
    </row>
    <row r="26" spans="1:38" s="2" customFormat="1" ht="15.75">
      <c r="A26" s="6" t="s">
        <v>131</v>
      </c>
      <c r="B26" s="4">
        <v>0</v>
      </c>
      <c r="C26" s="4">
        <v>12000</v>
      </c>
      <c r="D26" s="4">
        <v>12000</v>
      </c>
      <c r="E26" s="4"/>
      <c r="F26" s="4"/>
      <c r="G26" s="4"/>
      <c r="H26" s="4"/>
      <c r="I26" s="4"/>
      <c r="J26" s="4">
        <v>0</v>
      </c>
      <c r="K26" s="4">
        <v>0</v>
      </c>
      <c r="L26" s="4">
        <v>0</v>
      </c>
      <c r="M26" s="4"/>
      <c r="N26" s="4"/>
      <c r="O26" s="4"/>
      <c r="P26" s="4"/>
      <c r="Q26" s="4"/>
      <c r="R26" s="4">
        <v>0</v>
      </c>
      <c r="S26" s="4">
        <v>0</v>
      </c>
      <c r="T26" s="4">
        <v>0</v>
      </c>
      <c r="U26" s="4"/>
      <c r="V26" s="4"/>
      <c r="W26" s="4"/>
      <c r="X26" s="4"/>
      <c r="Y26" s="4"/>
      <c r="Z26" s="4">
        <f t="shared" si="1"/>
        <v>0</v>
      </c>
      <c r="AA26" s="4">
        <f t="shared" si="2"/>
        <v>12000</v>
      </c>
      <c r="AB26" s="4">
        <f t="shared" si="3"/>
        <v>12000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</v>
      </c>
      <c r="AH26" s="101">
        <f t="shared" si="9"/>
        <v>0</v>
      </c>
      <c r="AI26" s="101">
        <f t="shared" si="10"/>
        <v>0</v>
      </c>
      <c r="AJ26" s="101">
        <f t="shared" si="11"/>
        <v>0</v>
      </c>
      <c r="AK26" s="101">
        <f t="shared" si="12"/>
        <v>0</v>
      </c>
      <c r="AL26" s="101">
        <f t="shared" si="13"/>
        <v>0</v>
      </c>
    </row>
    <row r="27" spans="1:38" s="2" customFormat="1" ht="47.25" hidden="1">
      <c r="A27" s="6" t="s">
        <v>132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1"/>
        <v>0</v>
      </c>
      <c r="AA27" s="4">
        <f t="shared" si="2"/>
        <v>0</v>
      </c>
      <c r="AB27" s="4">
        <f t="shared" si="3"/>
        <v>0</v>
      </c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4">
        <f t="shared" si="8"/>
        <v>0</v>
      </c>
      <c r="AH27" s="101">
        <f t="shared" si="9"/>
        <v>0</v>
      </c>
      <c r="AI27" s="101">
        <f t="shared" si="10"/>
        <v>0</v>
      </c>
      <c r="AJ27" s="101">
        <f t="shared" si="11"/>
        <v>0</v>
      </c>
      <c r="AK27" s="101">
        <f t="shared" si="12"/>
        <v>0</v>
      </c>
      <c r="AL27" s="101">
        <f t="shared" si="13"/>
        <v>0</v>
      </c>
    </row>
    <row r="28" spans="1:38" s="2" customFormat="1" ht="31.5" hidden="1">
      <c r="A28" s="6" t="s">
        <v>325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aca="true" t="shared" si="19" ref="Z28:Z51">B28+J28+R28</f>
        <v>0</v>
      </c>
      <c r="AA28" s="4">
        <f aca="true" t="shared" si="20" ref="AA28:AG51">C28+K28+S28</f>
        <v>0</v>
      </c>
      <c r="AB28" s="4">
        <f aca="true" t="shared" si="21" ref="AB28:AB51">D28+L28+T28</f>
        <v>0</v>
      </c>
      <c r="AC28" s="4">
        <f aca="true" t="shared" si="22" ref="AC28:AC51">E28+M28+U28</f>
        <v>0</v>
      </c>
      <c r="AD28" s="4">
        <f aca="true" t="shared" si="23" ref="AD28:AD51">F28+N28+V28</f>
        <v>0</v>
      </c>
      <c r="AE28" s="4">
        <f aca="true" t="shared" si="24" ref="AE28:AE51">G28+O28+W28</f>
        <v>0</v>
      </c>
      <c r="AF28" s="4">
        <f aca="true" t="shared" si="25" ref="AF28:AF51">H28+P28+X28</f>
        <v>0</v>
      </c>
      <c r="AG28" s="4">
        <f aca="true" t="shared" si="26" ref="AG28:AG51">I28+Q28+Y28</f>
        <v>0</v>
      </c>
      <c r="AH28" s="101">
        <f t="shared" si="9"/>
        <v>0</v>
      </c>
      <c r="AI28" s="101">
        <f t="shared" si="10"/>
        <v>0</v>
      </c>
      <c r="AJ28" s="101">
        <f t="shared" si="11"/>
        <v>0</v>
      </c>
      <c r="AK28" s="101">
        <f t="shared" si="12"/>
        <v>0</v>
      </c>
      <c r="AL28" s="101">
        <f t="shared" si="13"/>
        <v>0</v>
      </c>
    </row>
    <row r="29" spans="1:38" s="2" customFormat="1" ht="31.5" hidden="1">
      <c r="A29" s="6" t="s">
        <v>133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19"/>
        <v>0</v>
      </c>
      <c r="AA29" s="4">
        <f t="shared" si="20"/>
        <v>0</v>
      </c>
      <c r="AB29" s="4">
        <f t="shared" si="21"/>
        <v>0</v>
      </c>
      <c r="AC29" s="4">
        <f t="shared" si="22"/>
        <v>0</v>
      </c>
      <c r="AD29" s="4">
        <f t="shared" si="23"/>
        <v>0</v>
      </c>
      <c r="AE29" s="4">
        <f t="shared" si="24"/>
        <v>0</v>
      </c>
      <c r="AF29" s="4">
        <f t="shared" si="25"/>
        <v>0</v>
      </c>
      <c r="AG29" s="4">
        <f t="shared" si="26"/>
        <v>0</v>
      </c>
      <c r="AH29" s="101">
        <f t="shared" si="9"/>
        <v>0</v>
      </c>
      <c r="AI29" s="101">
        <f t="shared" si="10"/>
        <v>0</v>
      </c>
      <c r="AJ29" s="101">
        <f t="shared" si="11"/>
        <v>0</v>
      </c>
      <c r="AK29" s="101">
        <f t="shared" si="12"/>
        <v>0</v>
      </c>
      <c r="AL29" s="101">
        <f t="shared" si="13"/>
        <v>0</v>
      </c>
    </row>
    <row r="30" spans="1:38" s="2" customFormat="1" ht="31.5">
      <c r="A30" s="6" t="s">
        <v>134</v>
      </c>
      <c r="B30" s="4">
        <f>B31+B32+B33+B34+B35+B36+B37+B38+B39+B40</f>
        <v>645344</v>
      </c>
      <c r="C30" s="4">
        <f>C31+C32+C33+C34+C35+C36+C37+C38+C39+C40</f>
        <v>722572</v>
      </c>
      <c r="D30" s="4">
        <f>D31+D32+D33+D34+D35+D36+D37+D38+D39+D40</f>
        <v>700819</v>
      </c>
      <c r="E30" s="4">
        <f aca="true" t="shared" si="27" ref="E30:Y30">E31+E32+E33+E34+E35+E36+E37+E38+E39+E40</f>
        <v>0</v>
      </c>
      <c r="F30" s="4">
        <f t="shared" si="27"/>
        <v>0</v>
      </c>
      <c r="G30" s="4">
        <f t="shared" si="27"/>
        <v>0</v>
      </c>
      <c r="H30" s="4">
        <f t="shared" si="27"/>
        <v>0</v>
      </c>
      <c r="I30" s="4">
        <f t="shared" si="27"/>
        <v>0</v>
      </c>
      <c r="J30" s="4">
        <f t="shared" si="27"/>
        <v>12035</v>
      </c>
      <c r="K30" s="4">
        <f>K31+K32+K33+K34+K35+K36+K37+K38+K39+K40</f>
        <v>12035</v>
      </c>
      <c r="L30" s="4">
        <f>L31+L32+L33+L34+L35+L36+L37+L38+L39+L40</f>
        <v>12035</v>
      </c>
      <c r="M30" s="4">
        <f t="shared" si="27"/>
        <v>0</v>
      </c>
      <c r="N30" s="4">
        <f t="shared" si="27"/>
        <v>0</v>
      </c>
      <c r="O30" s="4">
        <f t="shared" si="27"/>
        <v>0</v>
      </c>
      <c r="P30" s="4">
        <f t="shared" si="27"/>
        <v>0</v>
      </c>
      <c r="Q30" s="4">
        <f t="shared" si="27"/>
        <v>0</v>
      </c>
      <c r="R30" s="4">
        <f t="shared" si="27"/>
        <v>0</v>
      </c>
      <c r="S30" s="4">
        <f>S31+S32+S33+S34+S35+S36+S37+S38+S39+S40</f>
        <v>0</v>
      </c>
      <c r="T30" s="4">
        <f>T31+T32+T33+T34+T35+T36+T37+T38+T39+T40</f>
        <v>0</v>
      </c>
      <c r="U30" s="4">
        <f t="shared" si="27"/>
        <v>0</v>
      </c>
      <c r="V30" s="4">
        <f t="shared" si="27"/>
        <v>0</v>
      </c>
      <c r="W30" s="4">
        <f t="shared" si="27"/>
        <v>0</v>
      </c>
      <c r="X30" s="4">
        <f t="shared" si="27"/>
        <v>0</v>
      </c>
      <c r="Y30" s="4">
        <f t="shared" si="27"/>
        <v>0</v>
      </c>
      <c r="Z30" s="4">
        <f t="shared" si="19"/>
        <v>657379</v>
      </c>
      <c r="AA30" s="4">
        <f t="shared" si="20"/>
        <v>734607</v>
      </c>
      <c r="AB30" s="4">
        <f t="shared" si="21"/>
        <v>712854</v>
      </c>
      <c r="AC30" s="4">
        <f t="shared" si="22"/>
        <v>0</v>
      </c>
      <c r="AD30" s="4">
        <f t="shared" si="23"/>
        <v>0</v>
      </c>
      <c r="AE30" s="4">
        <f t="shared" si="24"/>
        <v>0</v>
      </c>
      <c r="AF30" s="4">
        <f t="shared" si="25"/>
        <v>0</v>
      </c>
      <c r="AG30" s="4">
        <f t="shared" si="26"/>
        <v>0</v>
      </c>
      <c r="AH30" s="101">
        <f t="shared" si="9"/>
        <v>-21753</v>
      </c>
      <c r="AI30" s="101">
        <f t="shared" si="10"/>
        <v>0</v>
      </c>
      <c r="AJ30" s="101">
        <f t="shared" si="11"/>
        <v>0</v>
      </c>
      <c r="AK30" s="101">
        <f t="shared" si="12"/>
        <v>-21753</v>
      </c>
      <c r="AL30" s="101">
        <f t="shared" si="13"/>
        <v>0</v>
      </c>
    </row>
    <row r="31" spans="1:38" s="2" customFormat="1" ht="15.75" hidden="1">
      <c r="A31" s="78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19"/>
        <v>0</v>
      </c>
      <c r="AA31" s="4">
        <f t="shared" si="20"/>
        <v>0</v>
      </c>
      <c r="AB31" s="4">
        <f t="shared" si="20"/>
        <v>0</v>
      </c>
      <c r="AC31" s="4">
        <f t="shared" si="20"/>
        <v>0</v>
      </c>
      <c r="AD31" s="4">
        <f t="shared" si="20"/>
        <v>0</v>
      </c>
      <c r="AE31" s="4">
        <f t="shared" si="20"/>
        <v>0</v>
      </c>
      <c r="AF31" s="4">
        <f t="shared" si="20"/>
        <v>0</v>
      </c>
      <c r="AG31" s="4">
        <f t="shared" si="20"/>
        <v>0</v>
      </c>
      <c r="AH31" s="101">
        <f t="shared" si="9"/>
        <v>0</v>
      </c>
      <c r="AI31" s="101">
        <f t="shared" si="10"/>
        <v>0</v>
      </c>
      <c r="AJ31" s="101">
        <f t="shared" si="11"/>
        <v>0</v>
      </c>
      <c r="AK31" s="101">
        <f t="shared" si="12"/>
        <v>0</v>
      </c>
      <c r="AL31" s="101">
        <f t="shared" si="13"/>
        <v>0</v>
      </c>
    </row>
    <row r="32" spans="1:38" s="2" customFormat="1" ht="15.75" hidden="1">
      <c r="A32" s="78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19"/>
        <v>0</v>
      </c>
      <c r="AA32" s="4">
        <f t="shared" si="20"/>
        <v>0</v>
      </c>
      <c r="AB32" s="4">
        <f t="shared" si="20"/>
        <v>0</v>
      </c>
      <c r="AC32" s="4">
        <f t="shared" si="20"/>
        <v>0</v>
      </c>
      <c r="AD32" s="4">
        <f t="shared" si="20"/>
        <v>0</v>
      </c>
      <c r="AE32" s="4">
        <f t="shared" si="20"/>
        <v>0</v>
      </c>
      <c r="AF32" s="4">
        <f t="shared" si="20"/>
        <v>0</v>
      </c>
      <c r="AG32" s="4">
        <f t="shared" si="20"/>
        <v>0</v>
      </c>
      <c r="AH32" s="101">
        <f t="shared" si="9"/>
        <v>0</v>
      </c>
      <c r="AI32" s="101">
        <f t="shared" si="10"/>
        <v>0</v>
      </c>
      <c r="AJ32" s="101">
        <f t="shared" si="11"/>
        <v>0</v>
      </c>
      <c r="AK32" s="101">
        <f t="shared" si="12"/>
        <v>0</v>
      </c>
      <c r="AL32" s="101">
        <f t="shared" si="13"/>
        <v>0</v>
      </c>
    </row>
    <row r="33" spans="1:38" s="2" customFormat="1" ht="31.5" hidden="1">
      <c r="A33" s="78" t="s">
        <v>328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>
        <f t="shared" si="19"/>
        <v>0</v>
      </c>
      <c r="AA33" s="4">
        <f t="shared" si="20"/>
        <v>0</v>
      </c>
      <c r="AB33" s="4">
        <f t="shared" si="20"/>
        <v>0</v>
      </c>
      <c r="AC33" s="4">
        <f t="shared" si="20"/>
        <v>0</v>
      </c>
      <c r="AD33" s="4">
        <f t="shared" si="20"/>
        <v>0</v>
      </c>
      <c r="AE33" s="4">
        <f t="shared" si="20"/>
        <v>0</v>
      </c>
      <c r="AF33" s="4">
        <f t="shared" si="20"/>
        <v>0</v>
      </c>
      <c r="AG33" s="4">
        <f t="shared" si="20"/>
        <v>0</v>
      </c>
      <c r="AH33" s="101">
        <f t="shared" si="9"/>
        <v>0</v>
      </c>
      <c r="AI33" s="101">
        <f t="shared" si="10"/>
        <v>0</v>
      </c>
      <c r="AJ33" s="101">
        <f t="shared" si="11"/>
        <v>0</v>
      </c>
      <c r="AK33" s="101">
        <f t="shared" si="12"/>
        <v>0</v>
      </c>
      <c r="AL33" s="101">
        <f t="shared" si="13"/>
        <v>0</v>
      </c>
    </row>
    <row r="34" spans="1:38" s="2" customFormat="1" ht="15.75" hidden="1">
      <c r="A34" s="78" t="s">
        <v>329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19"/>
        <v>0</v>
      </c>
      <c r="AA34" s="4">
        <f t="shared" si="20"/>
        <v>0</v>
      </c>
      <c r="AB34" s="4">
        <f t="shared" si="20"/>
        <v>0</v>
      </c>
      <c r="AC34" s="4">
        <f t="shared" si="20"/>
        <v>0</v>
      </c>
      <c r="AD34" s="4">
        <f t="shared" si="20"/>
        <v>0</v>
      </c>
      <c r="AE34" s="4">
        <f t="shared" si="20"/>
        <v>0</v>
      </c>
      <c r="AF34" s="4">
        <f t="shared" si="20"/>
        <v>0</v>
      </c>
      <c r="AG34" s="4">
        <f t="shared" si="20"/>
        <v>0</v>
      </c>
      <c r="AH34" s="101">
        <f t="shared" si="9"/>
        <v>0</v>
      </c>
      <c r="AI34" s="101">
        <f t="shared" si="10"/>
        <v>0</v>
      </c>
      <c r="AJ34" s="101">
        <f t="shared" si="11"/>
        <v>0</v>
      </c>
      <c r="AK34" s="101">
        <f t="shared" si="12"/>
        <v>0</v>
      </c>
      <c r="AL34" s="101">
        <f t="shared" si="13"/>
        <v>0</v>
      </c>
    </row>
    <row r="35" spans="1:38" s="2" customFormat="1" ht="15.75" hidden="1">
      <c r="A35" s="78" t="s">
        <v>330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19"/>
        <v>0</v>
      </c>
      <c r="AA35" s="4">
        <f t="shared" si="20"/>
        <v>0</v>
      </c>
      <c r="AB35" s="4">
        <f t="shared" si="20"/>
        <v>0</v>
      </c>
      <c r="AC35" s="4">
        <f t="shared" si="20"/>
        <v>0</v>
      </c>
      <c r="AD35" s="4">
        <f t="shared" si="20"/>
        <v>0</v>
      </c>
      <c r="AE35" s="4">
        <f t="shared" si="20"/>
        <v>0</v>
      </c>
      <c r="AF35" s="4">
        <f t="shared" si="20"/>
        <v>0</v>
      </c>
      <c r="AG35" s="4">
        <f t="shared" si="20"/>
        <v>0</v>
      </c>
      <c r="AH35" s="101">
        <f t="shared" si="9"/>
        <v>0</v>
      </c>
      <c r="AI35" s="101">
        <f t="shared" si="10"/>
        <v>0</v>
      </c>
      <c r="AJ35" s="101">
        <f t="shared" si="11"/>
        <v>0</v>
      </c>
      <c r="AK35" s="101">
        <f t="shared" si="12"/>
        <v>0</v>
      </c>
      <c r="AL35" s="101">
        <f t="shared" si="13"/>
        <v>0</v>
      </c>
    </row>
    <row r="36" spans="1:38" s="2" customFormat="1" ht="15.75" hidden="1">
      <c r="A36" s="78" t="s">
        <v>331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>
        <f t="shared" si="19"/>
        <v>0</v>
      </c>
      <c r="AA36" s="4">
        <f t="shared" si="20"/>
        <v>0</v>
      </c>
      <c r="AB36" s="4">
        <f t="shared" si="20"/>
        <v>0</v>
      </c>
      <c r="AC36" s="4">
        <f t="shared" si="20"/>
        <v>0</v>
      </c>
      <c r="AD36" s="4">
        <f t="shared" si="20"/>
        <v>0</v>
      </c>
      <c r="AE36" s="4">
        <f t="shared" si="20"/>
        <v>0</v>
      </c>
      <c r="AF36" s="4">
        <f t="shared" si="20"/>
        <v>0</v>
      </c>
      <c r="AG36" s="4">
        <f t="shared" si="20"/>
        <v>0</v>
      </c>
      <c r="AH36" s="101">
        <f t="shared" si="9"/>
        <v>0</v>
      </c>
      <c r="AI36" s="101">
        <f t="shared" si="10"/>
        <v>0</v>
      </c>
      <c r="AJ36" s="101">
        <f t="shared" si="11"/>
        <v>0</v>
      </c>
      <c r="AK36" s="101">
        <f t="shared" si="12"/>
        <v>0</v>
      </c>
      <c r="AL36" s="101">
        <f t="shared" si="13"/>
        <v>0</v>
      </c>
    </row>
    <row r="37" spans="1:38" s="2" customFormat="1" ht="31.5">
      <c r="A37" s="78" t="s">
        <v>332</v>
      </c>
      <c r="B37" s="4">
        <v>337167</v>
      </c>
      <c r="C37" s="4">
        <v>337167</v>
      </c>
      <c r="D37" s="4">
        <v>337167</v>
      </c>
      <c r="E37" s="4"/>
      <c r="F37" s="4"/>
      <c r="G37" s="4"/>
      <c r="H37" s="4"/>
      <c r="I37" s="4"/>
      <c r="J37" s="4">
        <v>12035</v>
      </c>
      <c r="K37" s="4">
        <v>12035</v>
      </c>
      <c r="L37" s="4">
        <v>12035</v>
      </c>
      <c r="M37" s="4"/>
      <c r="N37" s="4"/>
      <c r="O37" s="4"/>
      <c r="P37" s="4"/>
      <c r="Q37" s="4"/>
      <c r="R37" s="4">
        <v>0</v>
      </c>
      <c r="S37" s="4">
        <v>0</v>
      </c>
      <c r="T37" s="4">
        <v>0</v>
      </c>
      <c r="U37" s="4"/>
      <c r="V37" s="4"/>
      <c r="W37" s="4"/>
      <c r="X37" s="4"/>
      <c r="Y37" s="4"/>
      <c r="Z37" s="4">
        <f t="shared" si="19"/>
        <v>349202</v>
      </c>
      <c r="AA37" s="4">
        <f t="shared" si="20"/>
        <v>349202</v>
      </c>
      <c r="AB37" s="4">
        <f t="shared" si="20"/>
        <v>349202</v>
      </c>
      <c r="AC37" s="4">
        <f t="shared" si="20"/>
        <v>0</v>
      </c>
      <c r="AD37" s="4">
        <f t="shared" si="20"/>
        <v>0</v>
      </c>
      <c r="AE37" s="4">
        <f t="shared" si="20"/>
        <v>0</v>
      </c>
      <c r="AF37" s="4">
        <f t="shared" si="20"/>
        <v>0</v>
      </c>
      <c r="AG37" s="4">
        <f t="shared" si="20"/>
        <v>0</v>
      </c>
      <c r="AH37" s="101">
        <f t="shared" si="9"/>
        <v>0</v>
      </c>
      <c r="AI37" s="101">
        <f t="shared" si="10"/>
        <v>0</v>
      </c>
      <c r="AJ37" s="101">
        <f t="shared" si="11"/>
        <v>0</v>
      </c>
      <c r="AK37" s="101">
        <f t="shared" si="12"/>
        <v>0</v>
      </c>
      <c r="AL37" s="101">
        <f t="shared" si="13"/>
        <v>0</v>
      </c>
    </row>
    <row r="38" spans="1:38" s="2" customFormat="1" ht="15.75">
      <c r="A38" s="78" t="s">
        <v>416</v>
      </c>
      <c r="B38" s="4">
        <v>308177</v>
      </c>
      <c r="C38" s="4">
        <v>385405</v>
      </c>
      <c r="D38" s="4">
        <v>363652</v>
      </c>
      <c r="E38" s="4"/>
      <c r="F38" s="4"/>
      <c r="G38" s="4"/>
      <c r="H38" s="4"/>
      <c r="I38" s="4"/>
      <c r="J38" s="4">
        <v>0</v>
      </c>
      <c r="K38" s="4">
        <v>0</v>
      </c>
      <c r="L38" s="4">
        <v>0</v>
      </c>
      <c r="M38" s="4"/>
      <c r="N38" s="4"/>
      <c r="O38" s="4"/>
      <c r="P38" s="4"/>
      <c r="Q38" s="4"/>
      <c r="R38" s="4">
        <v>0</v>
      </c>
      <c r="S38" s="4">
        <v>0</v>
      </c>
      <c r="T38" s="4">
        <v>0</v>
      </c>
      <c r="U38" s="4"/>
      <c r="V38" s="4"/>
      <c r="W38" s="4"/>
      <c r="X38" s="4"/>
      <c r="Y38" s="4"/>
      <c r="Z38" s="4">
        <f t="shared" si="19"/>
        <v>308177</v>
      </c>
      <c r="AA38" s="4">
        <f t="shared" si="20"/>
        <v>385405</v>
      </c>
      <c r="AB38" s="4">
        <f t="shared" si="20"/>
        <v>363652</v>
      </c>
      <c r="AC38" s="4">
        <f t="shared" si="20"/>
        <v>0</v>
      </c>
      <c r="AD38" s="4">
        <f t="shared" si="20"/>
        <v>0</v>
      </c>
      <c r="AE38" s="4">
        <f t="shared" si="20"/>
        <v>0</v>
      </c>
      <c r="AF38" s="4">
        <f t="shared" si="20"/>
        <v>0</v>
      </c>
      <c r="AG38" s="4">
        <f t="shared" si="20"/>
        <v>0</v>
      </c>
      <c r="AH38" s="101">
        <f t="shared" si="9"/>
        <v>-21753</v>
      </c>
      <c r="AI38" s="101">
        <f t="shared" si="10"/>
        <v>0</v>
      </c>
      <c r="AJ38" s="101">
        <f t="shared" si="11"/>
        <v>0</v>
      </c>
      <c r="AK38" s="101">
        <f t="shared" si="12"/>
        <v>-21753</v>
      </c>
      <c r="AL38" s="101">
        <f t="shared" si="13"/>
        <v>0</v>
      </c>
    </row>
    <row r="39" spans="1:38" s="2" customFormat="1" ht="31.5" hidden="1">
      <c r="A39" s="78" t="s">
        <v>333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19"/>
        <v>0</v>
      </c>
      <c r="AA39" s="4">
        <f t="shared" si="20"/>
        <v>0</v>
      </c>
      <c r="AB39" s="4">
        <f t="shared" si="20"/>
        <v>0</v>
      </c>
      <c r="AC39" s="4">
        <f t="shared" si="20"/>
        <v>0</v>
      </c>
      <c r="AD39" s="4">
        <f t="shared" si="20"/>
        <v>0</v>
      </c>
      <c r="AE39" s="4">
        <f t="shared" si="20"/>
        <v>0</v>
      </c>
      <c r="AF39" s="4">
        <f t="shared" si="20"/>
        <v>0</v>
      </c>
      <c r="AG39" s="4">
        <f t="shared" si="20"/>
        <v>0</v>
      </c>
      <c r="AH39" s="101">
        <f t="shared" si="9"/>
        <v>0</v>
      </c>
      <c r="AI39" s="101">
        <f t="shared" si="10"/>
        <v>0</v>
      </c>
      <c r="AJ39" s="101">
        <f t="shared" si="11"/>
        <v>0</v>
      </c>
      <c r="AK39" s="101">
        <f t="shared" si="12"/>
        <v>0</v>
      </c>
      <c r="AL39" s="101">
        <f t="shared" si="13"/>
        <v>0</v>
      </c>
    </row>
    <row r="40" spans="1:38" s="2" customFormat="1" ht="31.5" hidden="1">
      <c r="A40" s="78" t="s">
        <v>334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19"/>
        <v>0</v>
      </c>
      <c r="AA40" s="4">
        <f t="shared" si="20"/>
        <v>0</v>
      </c>
      <c r="AB40" s="4">
        <f t="shared" si="20"/>
        <v>0</v>
      </c>
      <c r="AC40" s="4">
        <f t="shared" si="20"/>
        <v>0</v>
      </c>
      <c r="AD40" s="4">
        <f t="shared" si="20"/>
        <v>0</v>
      </c>
      <c r="AE40" s="4">
        <f t="shared" si="20"/>
        <v>0</v>
      </c>
      <c r="AF40" s="4">
        <f t="shared" si="20"/>
        <v>0</v>
      </c>
      <c r="AG40" s="4">
        <f t="shared" si="20"/>
        <v>0</v>
      </c>
      <c r="AH40" s="101">
        <f t="shared" si="9"/>
        <v>0</v>
      </c>
      <c r="AI40" s="101">
        <f t="shared" si="10"/>
        <v>0</v>
      </c>
      <c r="AJ40" s="101">
        <f t="shared" si="11"/>
        <v>0</v>
      </c>
      <c r="AK40" s="101">
        <f t="shared" si="12"/>
        <v>0</v>
      </c>
      <c r="AL40" s="101">
        <f t="shared" si="13"/>
        <v>0</v>
      </c>
    </row>
    <row r="41" spans="1:38" s="2" customFormat="1" ht="47.25" hidden="1">
      <c r="A41" s="6" t="s">
        <v>136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19"/>
        <v>0</v>
      </c>
      <c r="AA41" s="4">
        <f t="shared" si="20"/>
        <v>0</v>
      </c>
      <c r="AB41" s="4">
        <f t="shared" si="21"/>
        <v>0</v>
      </c>
      <c r="AC41" s="4">
        <f t="shared" si="22"/>
        <v>0</v>
      </c>
      <c r="AD41" s="4">
        <f t="shared" si="23"/>
        <v>0</v>
      </c>
      <c r="AE41" s="4">
        <f t="shared" si="24"/>
        <v>0</v>
      </c>
      <c r="AF41" s="4">
        <f t="shared" si="25"/>
        <v>0</v>
      </c>
      <c r="AG41" s="4">
        <f t="shared" si="26"/>
        <v>0</v>
      </c>
      <c r="AH41" s="101">
        <f t="shared" si="9"/>
        <v>0</v>
      </c>
      <c r="AI41" s="101">
        <f t="shared" si="10"/>
        <v>0</v>
      </c>
      <c r="AJ41" s="101">
        <f t="shared" si="11"/>
        <v>0</v>
      </c>
      <c r="AK41" s="101">
        <f t="shared" si="12"/>
        <v>0</v>
      </c>
      <c r="AL41" s="101">
        <f t="shared" si="13"/>
        <v>0</v>
      </c>
    </row>
    <row r="42" spans="1:38" s="2" customFormat="1" ht="31.5" hidden="1">
      <c r="A42" s="6" t="s">
        <v>135</v>
      </c>
      <c r="B42" s="4">
        <f>B43+B44+B45+B46+B47+B48+B49+B50+B51</f>
        <v>0</v>
      </c>
      <c r="C42" s="4">
        <f>C43+C44+C45+C46+C47+C48+C49+C50+C51</f>
        <v>0</v>
      </c>
      <c r="D42" s="4">
        <f>D43+D44+D45+D46+D47+D48+D49+D50+D51</f>
        <v>0</v>
      </c>
      <c r="E42" s="4">
        <f aca="true" t="shared" si="28" ref="E42:Y42">E43+E44+E45+E46+E47+E48+E49+E50+E51</f>
        <v>0</v>
      </c>
      <c r="F42" s="4">
        <f t="shared" si="28"/>
        <v>0</v>
      </c>
      <c r="G42" s="4">
        <f t="shared" si="28"/>
        <v>0</v>
      </c>
      <c r="H42" s="4">
        <f t="shared" si="28"/>
        <v>0</v>
      </c>
      <c r="I42" s="4">
        <f t="shared" si="28"/>
        <v>0</v>
      </c>
      <c r="J42" s="4">
        <f t="shared" si="28"/>
        <v>0</v>
      </c>
      <c r="K42" s="4">
        <f>K43+K44+K45+K46+K47+K48+K49+K50+K51</f>
        <v>0</v>
      </c>
      <c r="L42" s="4">
        <f>L43+L44+L45+L46+L47+L48+L49+L50+L51</f>
        <v>0</v>
      </c>
      <c r="M42" s="4">
        <f t="shared" si="28"/>
        <v>0</v>
      </c>
      <c r="N42" s="4">
        <f t="shared" si="28"/>
        <v>0</v>
      </c>
      <c r="O42" s="4">
        <f t="shared" si="28"/>
        <v>0</v>
      </c>
      <c r="P42" s="4">
        <f t="shared" si="28"/>
        <v>0</v>
      </c>
      <c r="Q42" s="4">
        <f t="shared" si="28"/>
        <v>0</v>
      </c>
      <c r="R42" s="4">
        <f t="shared" si="28"/>
        <v>0</v>
      </c>
      <c r="S42" s="4">
        <f>S43+S44+S45+S46+S47+S48+S49+S50+S51</f>
        <v>0</v>
      </c>
      <c r="T42" s="4">
        <f>T43+T44+T45+T46+T47+T48+T49+T50+T51</f>
        <v>0</v>
      </c>
      <c r="U42" s="4">
        <f t="shared" si="28"/>
        <v>0</v>
      </c>
      <c r="V42" s="4">
        <f t="shared" si="28"/>
        <v>0</v>
      </c>
      <c r="W42" s="4">
        <f t="shared" si="28"/>
        <v>0</v>
      </c>
      <c r="X42" s="4">
        <f t="shared" si="28"/>
        <v>0</v>
      </c>
      <c r="Y42" s="4">
        <f t="shared" si="28"/>
        <v>0</v>
      </c>
      <c r="Z42" s="4">
        <f t="shared" si="19"/>
        <v>0</v>
      </c>
      <c r="AA42" s="4">
        <f t="shared" si="20"/>
        <v>0</v>
      </c>
      <c r="AB42" s="4">
        <f t="shared" si="21"/>
        <v>0</v>
      </c>
      <c r="AC42" s="4">
        <f t="shared" si="22"/>
        <v>0</v>
      </c>
      <c r="AD42" s="4">
        <f t="shared" si="23"/>
        <v>0</v>
      </c>
      <c r="AE42" s="4">
        <f t="shared" si="24"/>
        <v>0</v>
      </c>
      <c r="AF42" s="4">
        <f t="shared" si="25"/>
        <v>0</v>
      </c>
      <c r="AG42" s="4">
        <f t="shared" si="26"/>
        <v>0</v>
      </c>
      <c r="AH42" s="101">
        <f t="shared" si="9"/>
        <v>0</v>
      </c>
      <c r="AI42" s="101">
        <f t="shared" si="10"/>
        <v>0</v>
      </c>
      <c r="AJ42" s="101">
        <f t="shared" si="11"/>
        <v>0</v>
      </c>
      <c r="AK42" s="101">
        <f t="shared" si="12"/>
        <v>0</v>
      </c>
      <c r="AL42" s="101">
        <f t="shared" si="13"/>
        <v>0</v>
      </c>
    </row>
    <row r="43" spans="1:38" s="2" customFormat="1" ht="15.75" hidden="1">
      <c r="A43" s="78" t="s">
        <v>335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19"/>
        <v>0</v>
      </c>
      <c r="AA43" s="4">
        <f t="shared" si="20"/>
        <v>0</v>
      </c>
      <c r="AB43" s="4">
        <f t="shared" si="21"/>
        <v>0</v>
      </c>
      <c r="AC43" s="4">
        <f t="shared" si="22"/>
        <v>0</v>
      </c>
      <c r="AD43" s="4">
        <f t="shared" si="23"/>
        <v>0</v>
      </c>
      <c r="AE43" s="4">
        <f t="shared" si="24"/>
        <v>0</v>
      </c>
      <c r="AF43" s="4">
        <f t="shared" si="25"/>
        <v>0</v>
      </c>
      <c r="AG43" s="4">
        <f t="shared" si="26"/>
        <v>0</v>
      </c>
      <c r="AH43" s="101">
        <f t="shared" si="9"/>
        <v>0</v>
      </c>
      <c r="AI43" s="101">
        <f t="shared" si="10"/>
        <v>0</v>
      </c>
      <c r="AJ43" s="101">
        <f t="shared" si="11"/>
        <v>0</v>
      </c>
      <c r="AK43" s="101">
        <f t="shared" si="12"/>
        <v>0</v>
      </c>
      <c r="AL43" s="101">
        <f t="shared" si="13"/>
        <v>0</v>
      </c>
    </row>
    <row r="44" spans="1:38" s="2" customFormat="1" ht="15.75" hidden="1">
      <c r="A44" s="78" t="s">
        <v>336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19"/>
        <v>0</v>
      </c>
      <c r="AA44" s="4">
        <f t="shared" si="20"/>
        <v>0</v>
      </c>
      <c r="AB44" s="4">
        <f t="shared" si="21"/>
        <v>0</v>
      </c>
      <c r="AC44" s="4">
        <f t="shared" si="22"/>
        <v>0</v>
      </c>
      <c r="AD44" s="4">
        <f t="shared" si="23"/>
        <v>0</v>
      </c>
      <c r="AE44" s="4">
        <f t="shared" si="24"/>
        <v>0</v>
      </c>
      <c r="AF44" s="4">
        <f t="shared" si="25"/>
        <v>0</v>
      </c>
      <c r="AG44" s="4">
        <f t="shared" si="26"/>
        <v>0</v>
      </c>
      <c r="AH44" s="101">
        <f t="shared" si="9"/>
        <v>0</v>
      </c>
      <c r="AI44" s="101">
        <f t="shared" si="10"/>
        <v>0</v>
      </c>
      <c r="AJ44" s="101">
        <f t="shared" si="11"/>
        <v>0</v>
      </c>
      <c r="AK44" s="101">
        <f t="shared" si="12"/>
        <v>0</v>
      </c>
      <c r="AL44" s="101">
        <f t="shared" si="13"/>
        <v>0</v>
      </c>
    </row>
    <row r="45" spans="1:38" s="2" customFormat="1" ht="15.75" hidden="1">
      <c r="A45" s="78" t="s">
        <v>337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f t="shared" si="19"/>
        <v>0</v>
      </c>
      <c r="AA45" s="4">
        <f t="shared" si="20"/>
        <v>0</v>
      </c>
      <c r="AB45" s="4">
        <f t="shared" si="21"/>
        <v>0</v>
      </c>
      <c r="AC45" s="4">
        <f t="shared" si="22"/>
        <v>0</v>
      </c>
      <c r="AD45" s="4">
        <f t="shared" si="23"/>
        <v>0</v>
      </c>
      <c r="AE45" s="4">
        <f t="shared" si="24"/>
        <v>0</v>
      </c>
      <c r="AF45" s="4">
        <f t="shared" si="25"/>
        <v>0</v>
      </c>
      <c r="AG45" s="4">
        <f t="shared" si="26"/>
        <v>0</v>
      </c>
      <c r="AH45" s="101">
        <f t="shared" si="9"/>
        <v>0</v>
      </c>
      <c r="AI45" s="101">
        <f t="shared" si="10"/>
        <v>0</v>
      </c>
      <c r="AJ45" s="101">
        <f t="shared" si="11"/>
        <v>0</v>
      </c>
      <c r="AK45" s="101">
        <f t="shared" si="12"/>
        <v>0</v>
      </c>
      <c r="AL45" s="101">
        <f t="shared" si="13"/>
        <v>0</v>
      </c>
    </row>
    <row r="46" spans="1:38" s="2" customFormat="1" ht="15.75" hidden="1">
      <c r="A46" s="78" t="s">
        <v>338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19"/>
        <v>0</v>
      </c>
      <c r="AA46" s="4">
        <f t="shared" si="20"/>
        <v>0</v>
      </c>
      <c r="AB46" s="4">
        <f t="shared" si="21"/>
        <v>0</v>
      </c>
      <c r="AC46" s="4">
        <f t="shared" si="22"/>
        <v>0</v>
      </c>
      <c r="AD46" s="4">
        <f t="shared" si="23"/>
        <v>0</v>
      </c>
      <c r="AE46" s="4">
        <f t="shared" si="24"/>
        <v>0</v>
      </c>
      <c r="AF46" s="4">
        <f t="shared" si="25"/>
        <v>0</v>
      </c>
      <c r="AG46" s="4">
        <f t="shared" si="26"/>
        <v>0</v>
      </c>
      <c r="AH46" s="101">
        <f t="shared" si="9"/>
        <v>0</v>
      </c>
      <c r="AI46" s="101">
        <f t="shared" si="10"/>
        <v>0</v>
      </c>
      <c r="AJ46" s="101">
        <f t="shared" si="11"/>
        <v>0</v>
      </c>
      <c r="AK46" s="101">
        <f t="shared" si="12"/>
        <v>0</v>
      </c>
      <c r="AL46" s="101">
        <f t="shared" si="13"/>
        <v>0</v>
      </c>
    </row>
    <row r="47" spans="1:38" s="2" customFormat="1" ht="15.75" hidden="1">
      <c r="A47" s="78" t="s">
        <v>339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t="shared" si="19"/>
        <v>0</v>
      </c>
      <c r="AA47" s="4">
        <f t="shared" si="20"/>
        <v>0</v>
      </c>
      <c r="AB47" s="4">
        <f t="shared" si="21"/>
        <v>0</v>
      </c>
      <c r="AC47" s="4">
        <f t="shared" si="22"/>
        <v>0</v>
      </c>
      <c r="AD47" s="4">
        <f t="shared" si="23"/>
        <v>0</v>
      </c>
      <c r="AE47" s="4">
        <f t="shared" si="24"/>
        <v>0</v>
      </c>
      <c r="AF47" s="4">
        <f t="shared" si="25"/>
        <v>0</v>
      </c>
      <c r="AG47" s="4">
        <f t="shared" si="26"/>
        <v>0</v>
      </c>
      <c r="AH47" s="101">
        <f t="shared" si="9"/>
        <v>0</v>
      </c>
      <c r="AI47" s="101">
        <f t="shared" si="10"/>
        <v>0</v>
      </c>
      <c r="AJ47" s="101">
        <f t="shared" si="11"/>
        <v>0</v>
      </c>
      <c r="AK47" s="101">
        <f t="shared" si="12"/>
        <v>0</v>
      </c>
      <c r="AL47" s="101">
        <f t="shared" si="13"/>
        <v>0</v>
      </c>
    </row>
    <row r="48" spans="1:38" s="2" customFormat="1" ht="31.5" hidden="1">
      <c r="A48" s="78" t="s">
        <v>340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19"/>
        <v>0</v>
      </c>
      <c r="AA48" s="4">
        <f t="shared" si="20"/>
        <v>0</v>
      </c>
      <c r="AB48" s="4">
        <f t="shared" si="21"/>
        <v>0</v>
      </c>
      <c r="AC48" s="4">
        <f t="shared" si="22"/>
        <v>0</v>
      </c>
      <c r="AD48" s="4">
        <f t="shared" si="23"/>
        <v>0</v>
      </c>
      <c r="AE48" s="4">
        <f t="shared" si="24"/>
        <v>0</v>
      </c>
      <c r="AF48" s="4">
        <f t="shared" si="25"/>
        <v>0</v>
      </c>
      <c r="AG48" s="4">
        <f t="shared" si="26"/>
        <v>0</v>
      </c>
      <c r="AH48" s="101">
        <f t="shared" si="9"/>
        <v>0</v>
      </c>
      <c r="AI48" s="101">
        <f t="shared" si="10"/>
        <v>0</v>
      </c>
      <c r="AJ48" s="101">
        <f t="shared" si="11"/>
        <v>0</v>
      </c>
      <c r="AK48" s="101">
        <f t="shared" si="12"/>
        <v>0</v>
      </c>
      <c r="AL48" s="101">
        <f t="shared" si="13"/>
        <v>0</v>
      </c>
    </row>
    <row r="49" spans="1:38" s="2" customFormat="1" ht="31.5" hidden="1">
      <c r="A49" s="78" t="s">
        <v>341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19"/>
        <v>0</v>
      </c>
      <c r="AA49" s="4">
        <f t="shared" si="20"/>
        <v>0</v>
      </c>
      <c r="AB49" s="4">
        <f t="shared" si="21"/>
        <v>0</v>
      </c>
      <c r="AC49" s="4">
        <f t="shared" si="22"/>
        <v>0</v>
      </c>
      <c r="AD49" s="4">
        <f t="shared" si="23"/>
        <v>0</v>
      </c>
      <c r="AE49" s="4">
        <f t="shared" si="24"/>
        <v>0</v>
      </c>
      <c r="AF49" s="4">
        <f t="shared" si="25"/>
        <v>0</v>
      </c>
      <c r="AG49" s="4">
        <f t="shared" si="26"/>
        <v>0</v>
      </c>
      <c r="AH49" s="101">
        <f t="shared" si="9"/>
        <v>0</v>
      </c>
      <c r="AI49" s="101">
        <f t="shared" si="10"/>
        <v>0</v>
      </c>
      <c r="AJ49" s="101">
        <f t="shared" si="11"/>
        <v>0</v>
      </c>
      <c r="AK49" s="101">
        <f t="shared" si="12"/>
        <v>0</v>
      </c>
      <c r="AL49" s="101">
        <f t="shared" si="13"/>
        <v>0</v>
      </c>
    </row>
    <row r="50" spans="1:38" s="2" customFormat="1" ht="15.75" hidden="1">
      <c r="A50" s="78" t="s">
        <v>342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19"/>
        <v>0</v>
      </c>
      <c r="AA50" s="4">
        <f t="shared" si="20"/>
        <v>0</v>
      </c>
      <c r="AB50" s="4">
        <f t="shared" si="21"/>
        <v>0</v>
      </c>
      <c r="AC50" s="4">
        <f t="shared" si="22"/>
        <v>0</v>
      </c>
      <c r="AD50" s="4">
        <f t="shared" si="23"/>
        <v>0</v>
      </c>
      <c r="AE50" s="4">
        <f t="shared" si="24"/>
        <v>0</v>
      </c>
      <c r="AF50" s="4">
        <f t="shared" si="25"/>
        <v>0</v>
      </c>
      <c r="AG50" s="4">
        <f t="shared" si="26"/>
        <v>0</v>
      </c>
      <c r="AH50" s="101">
        <f t="shared" si="9"/>
        <v>0</v>
      </c>
      <c r="AI50" s="101">
        <f t="shared" si="10"/>
        <v>0</v>
      </c>
      <c r="AJ50" s="101">
        <f t="shared" si="11"/>
        <v>0</v>
      </c>
      <c r="AK50" s="101">
        <f t="shared" si="12"/>
        <v>0</v>
      </c>
      <c r="AL50" s="101">
        <f t="shared" si="13"/>
        <v>0</v>
      </c>
    </row>
    <row r="51" spans="1:38" s="2" customFormat="1" ht="15.75" hidden="1">
      <c r="A51" s="78" t="s">
        <v>343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f t="shared" si="19"/>
        <v>0</v>
      </c>
      <c r="AA51" s="4">
        <f t="shared" si="20"/>
        <v>0</v>
      </c>
      <c r="AB51" s="4">
        <f t="shared" si="21"/>
        <v>0</v>
      </c>
      <c r="AC51" s="4">
        <f t="shared" si="22"/>
        <v>0</v>
      </c>
      <c r="AD51" s="4">
        <f t="shared" si="23"/>
        <v>0</v>
      </c>
      <c r="AE51" s="4">
        <f t="shared" si="24"/>
        <v>0</v>
      </c>
      <c r="AF51" s="4">
        <f t="shared" si="25"/>
        <v>0</v>
      </c>
      <c r="AG51" s="4">
        <f t="shared" si="26"/>
        <v>0</v>
      </c>
      <c r="AH51" s="101">
        <f t="shared" si="9"/>
        <v>0</v>
      </c>
      <c r="AI51" s="101">
        <f t="shared" si="10"/>
        <v>0</v>
      </c>
      <c r="AJ51" s="101">
        <f t="shared" si="11"/>
        <v>0</v>
      </c>
      <c r="AK51" s="101">
        <f t="shared" si="12"/>
        <v>0</v>
      </c>
      <c r="AL51" s="101">
        <f t="shared" si="13"/>
        <v>0</v>
      </c>
    </row>
    <row r="52" spans="1:38" s="2" customFormat="1" ht="15.75" hidden="1">
      <c r="A52" s="6" t="s">
        <v>344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aca="true" t="shared" si="29" ref="Z52:AG54">B52+J52+R52</f>
        <v>0</v>
      </c>
      <c r="AA52" s="4">
        <f t="shared" si="29"/>
        <v>0</v>
      </c>
      <c r="AB52" s="4">
        <f t="shared" si="29"/>
        <v>0</v>
      </c>
      <c r="AC52" s="4">
        <f t="shared" si="29"/>
        <v>0</v>
      </c>
      <c r="AD52" s="4">
        <f t="shared" si="29"/>
        <v>0</v>
      </c>
      <c r="AE52" s="4">
        <f t="shared" si="29"/>
        <v>0</v>
      </c>
      <c r="AF52" s="4">
        <f t="shared" si="29"/>
        <v>0</v>
      </c>
      <c r="AG52" s="4">
        <f t="shared" si="29"/>
        <v>0</v>
      </c>
      <c r="AH52" s="101">
        <f t="shared" si="9"/>
        <v>0</v>
      </c>
      <c r="AI52" s="101">
        <f t="shared" si="10"/>
        <v>0</v>
      </c>
      <c r="AJ52" s="101">
        <f t="shared" si="11"/>
        <v>0</v>
      </c>
      <c r="AK52" s="101">
        <f t="shared" si="12"/>
        <v>0</v>
      </c>
      <c r="AL52" s="101">
        <f t="shared" si="13"/>
        <v>0</v>
      </c>
    </row>
    <row r="53" spans="1:38" s="2" customFormat="1" ht="15.75" hidden="1">
      <c r="A53" s="6" t="s">
        <v>345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f t="shared" si="29"/>
        <v>0</v>
      </c>
      <c r="AA53" s="4">
        <f t="shared" si="29"/>
        <v>0</v>
      </c>
      <c r="AB53" s="4">
        <f t="shared" si="29"/>
        <v>0</v>
      </c>
      <c r="AC53" s="4">
        <f t="shared" si="29"/>
        <v>0</v>
      </c>
      <c r="AD53" s="4">
        <f t="shared" si="29"/>
        <v>0</v>
      </c>
      <c r="AE53" s="4">
        <f t="shared" si="29"/>
        <v>0</v>
      </c>
      <c r="AF53" s="4">
        <f t="shared" si="29"/>
        <v>0</v>
      </c>
      <c r="AG53" s="4">
        <f t="shared" si="29"/>
        <v>0</v>
      </c>
      <c r="AH53" s="101">
        <f t="shared" si="9"/>
        <v>0</v>
      </c>
      <c r="AI53" s="101">
        <f t="shared" si="10"/>
        <v>0</v>
      </c>
      <c r="AJ53" s="101">
        <f t="shared" si="11"/>
        <v>0</v>
      </c>
      <c r="AK53" s="101">
        <f t="shared" si="12"/>
        <v>0</v>
      </c>
      <c r="AL53" s="101">
        <f t="shared" si="13"/>
        <v>0</v>
      </c>
    </row>
    <row r="54" spans="1:38" s="2" customFormat="1" ht="31.5" hidden="1">
      <c r="A54" s="6" t="s">
        <v>346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f t="shared" si="29"/>
        <v>0</v>
      </c>
      <c r="AA54" s="4">
        <f t="shared" si="29"/>
        <v>0</v>
      </c>
      <c r="AB54" s="4">
        <f t="shared" si="29"/>
        <v>0</v>
      </c>
      <c r="AC54" s="4">
        <f t="shared" si="29"/>
        <v>0</v>
      </c>
      <c r="AD54" s="4">
        <f t="shared" si="29"/>
        <v>0</v>
      </c>
      <c r="AE54" s="4">
        <f t="shared" si="29"/>
        <v>0</v>
      </c>
      <c r="AF54" s="4">
        <f t="shared" si="29"/>
        <v>0</v>
      </c>
      <c r="AG54" s="4">
        <f t="shared" si="29"/>
        <v>0</v>
      </c>
      <c r="AH54" s="101">
        <f t="shared" si="9"/>
        <v>0</v>
      </c>
      <c r="AI54" s="101">
        <f t="shared" si="10"/>
        <v>0</v>
      </c>
      <c r="AJ54" s="101">
        <f t="shared" si="11"/>
        <v>0</v>
      </c>
      <c r="AK54" s="101">
        <f t="shared" si="12"/>
        <v>0</v>
      </c>
      <c r="AL54" s="101">
        <f t="shared" si="13"/>
        <v>0</v>
      </c>
    </row>
    <row r="55" spans="1:38" s="2" customFormat="1" ht="31.5">
      <c r="A55" s="6" t="s">
        <v>137</v>
      </c>
      <c r="B55" s="4">
        <f>B56+B57+B58+B59+B60+B61+B62+B63+B64</f>
        <v>0</v>
      </c>
      <c r="C55" s="4">
        <f>C56+C57+C58+C59+C60+C61+C62+C63+C64</f>
        <v>0</v>
      </c>
      <c r="D55" s="4">
        <f>D56+D57+D58+D59+D60+D61+D62+D63+D64</f>
        <v>0</v>
      </c>
      <c r="E55" s="4">
        <f aca="true" t="shared" si="30" ref="E55:Y55">E56+E57+E58+E59+E60+E61+E62+E63+E64</f>
        <v>0</v>
      </c>
      <c r="F55" s="4">
        <f t="shared" si="30"/>
        <v>0</v>
      </c>
      <c r="G55" s="4">
        <f t="shared" si="30"/>
        <v>0</v>
      </c>
      <c r="H55" s="4">
        <f t="shared" si="30"/>
        <v>0</v>
      </c>
      <c r="I55" s="4">
        <f t="shared" si="30"/>
        <v>0</v>
      </c>
      <c r="J55" s="4">
        <f t="shared" si="30"/>
        <v>20000</v>
      </c>
      <c r="K55" s="4">
        <f>K56+K57+K58+K59+K60+K61+K62+K63+K64</f>
        <v>20000</v>
      </c>
      <c r="L55" s="4">
        <f>L56+L57+L58+L59+L60+L61+L62+L63+L64</f>
        <v>20000</v>
      </c>
      <c r="M55" s="4">
        <f t="shared" si="30"/>
        <v>0</v>
      </c>
      <c r="N55" s="4">
        <f t="shared" si="30"/>
        <v>0</v>
      </c>
      <c r="O55" s="4">
        <f t="shared" si="30"/>
        <v>0</v>
      </c>
      <c r="P55" s="4">
        <f t="shared" si="30"/>
        <v>0</v>
      </c>
      <c r="Q55" s="4">
        <f t="shared" si="30"/>
        <v>0</v>
      </c>
      <c r="R55" s="4">
        <f t="shared" si="30"/>
        <v>0</v>
      </c>
      <c r="S55" s="4">
        <f>S56+S57+S58+S59+S60+S61+S62+S63+S64</f>
        <v>0</v>
      </c>
      <c r="T55" s="4">
        <f>T56+T57+T58+T59+T60+T61+T62+T63+T64</f>
        <v>0</v>
      </c>
      <c r="U55" s="4">
        <f t="shared" si="30"/>
        <v>0</v>
      </c>
      <c r="V55" s="4">
        <f t="shared" si="30"/>
        <v>0</v>
      </c>
      <c r="W55" s="4">
        <f t="shared" si="30"/>
        <v>0</v>
      </c>
      <c r="X55" s="4">
        <f t="shared" si="30"/>
        <v>0</v>
      </c>
      <c r="Y55" s="4">
        <f t="shared" si="30"/>
        <v>0</v>
      </c>
      <c r="Z55" s="4">
        <f t="shared" si="1"/>
        <v>20000</v>
      </c>
      <c r="AA55" s="4">
        <f t="shared" si="2"/>
        <v>20000</v>
      </c>
      <c r="AB55" s="4">
        <f t="shared" si="3"/>
        <v>20000</v>
      </c>
      <c r="AC55" s="4">
        <f t="shared" si="4"/>
        <v>0</v>
      </c>
      <c r="AD55" s="4">
        <f t="shared" si="5"/>
        <v>0</v>
      </c>
      <c r="AE55" s="4">
        <f t="shared" si="6"/>
        <v>0</v>
      </c>
      <c r="AF55" s="4">
        <f t="shared" si="7"/>
        <v>0</v>
      </c>
      <c r="AG55" s="4">
        <f t="shared" si="8"/>
        <v>0</v>
      </c>
      <c r="AH55" s="101">
        <f t="shared" si="9"/>
        <v>0</v>
      </c>
      <c r="AI55" s="101">
        <f t="shared" si="10"/>
        <v>0</v>
      </c>
      <c r="AJ55" s="101">
        <f t="shared" si="11"/>
        <v>0</v>
      </c>
      <c r="AK55" s="101">
        <f t="shared" si="12"/>
        <v>0</v>
      </c>
      <c r="AL55" s="101">
        <f t="shared" si="13"/>
        <v>0</v>
      </c>
    </row>
    <row r="56" spans="1:38" s="2" customFormat="1" ht="15.75" hidden="1">
      <c r="A56" s="78" t="s">
        <v>347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f t="shared" si="1"/>
        <v>0</v>
      </c>
      <c r="AA56" s="4">
        <f t="shared" si="2"/>
        <v>0</v>
      </c>
      <c r="AB56" s="4">
        <f t="shared" si="3"/>
        <v>0</v>
      </c>
      <c r="AC56" s="4">
        <f t="shared" si="4"/>
        <v>0</v>
      </c>
      <c r="AD56" s="4">
        <f t="shared" si="5"/>
        <v>0</v>
      </c>
      <c r="AE56" s="4">
        <f t="shared" si="6"/>
        <v>0</v>
      </c>
      <c r="AF56" s="4">
        <f t="shared" si="7"/>
        <v>0</v>
      </c>
      <c r="AG56" s="4">
        <f t="shared" si="8"/>
        <v>0</v>
      </c>
      <c r="AH56" s="101">
        <f t="shared" si="9"/>
        <v>0</v>
      </c>
      <c r="AI56" s="101">
        <f t="shared" si="10"/>
        <v>0</v>
      </c>
      <c r="AJ56" s="101">
        <f t="shared" si="11"/>
        <v>0</v>
      </c>
      <c r="AK56" s="101">
        <f t="shared" si="12"/>
        <v>0</v>
      </c>
      <c r="AL56" s="101">
        <f t="shared" si="13"/>
        <v>0</v>
      </c>
    </row>
    <row r="57" spans="1:38" s="2" customFormat="1" ht="15.75" hidden="1">
      <c r="A57" s="78" t="s">
        <v>348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>
        <f t="shared" si="1"/>
        <v>0</v>
      </c>
      <c r="AA57" s="4">
        <f t="shared" si="2"/>
        <v>0</v>
      </c>
      <c r="AB57" s="4">
        <f t="shared" si="3"/>
        <v>0</v>
      </c>
      <c r="AC57" s="4">
        <f t="shared" si="4"/>
        <v>0</v>
      </c>
      <c r="AD57" s="4">
        <f t="shared" si="5"/>
        <v>0</v>
      </c>
      <c r="AE57" s="4">
        <f t="shared" si="6"/>
        <v>0</v>
      </c>
      <c r="AF57" s="4">
        <f t="shared" si="7"/>
        <v>0</v>
      </c>
      <c r="AG57" s="4">
        <f t="shared" si="8"/>
        <v>0</v>
      </c>
      <c r="AH57" s="101">
        <f t="shared" si="9"/>
        <v>0</v>
      </c>
      <c r="AI57" s="101">
        <f t="shared" si="10"/>
        <v>0</v>
      </c>
      <c r="AJ57" s="101">
        <f t="shared" si="11"/>
        <v>0</v>
      </c>
      <c r="AK57" s="101">
        <f t="shared" si="12"/>
        <v>0</v>
      </c>
      <c r="AL57" s="101">
        <f t="shared" si="13"/>
        <v>0</v>
      </c>
    </row>
    <row r="58" spans="1:38" s="2" customFormat="1" ht="15.75" hidden="1">
      <c r="A58" s="78" t="s">
        <v>349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>
        <f t="shared" si="1"/>
        <v>0</v>
      </c>
      <c r="AA58" s="4">
        <f t="shared" si="2"/>
        <v>0</v>
      </c>
      <c r="AB58" s="4">
        <f t="shared" si="3"/>
        <v>0</v>
      </c>
      <c r="AC58" s="4">
        <f t="shared" si="4"/>
        <v>0</v>
      </c>
      <c r="AD58" s="4">
        <f t="shared" si="5"/>
        <v>0</v>
      </c>
      <c r="AE58" s="4">
        <f t="shared" si="6"/>
        <v>0</v>
      </c>
      <c r="AF58" s="4">
        <f t="shared" si="7"/>
        <v>0</v>
      </c>
      <c r="AG58" s="4">
        <f t="shared" si="8"/>
        <v>0</v>
      </c>
      <c r="AH58" s="101">
        <f t="shared" si="9"/>
        <v>0</v>
      </c>
      <c r="AI58" s="101">
        <f t="shared" si="10"/>
        <v>0</v>
      </c>
      <c r="AJ58" s="101">
        <f t="shared" si="11"/>
        <v>0</v>
      </c>
      <c r="AK58" s="101">
        <f t="shared" si="12"/>
        <v>0</v>
      </c>
      <c r="AL58" s="101">
        <f t="shared" si="13"/>
        <v>0</v>
      </c>
    </row>
    <row r="59" spans="1:38" s="2" customFormat="1" ht="15.75">
      <c r="A59" s="78" t="s">
        <v>350</v>
      </c>
      <c r="B59" s="4">
        <v>0</v>
      </c>
      <c r="C59" s="4">
        <v>0</v>
      </c>
      <c r="D59" s="4">
        <v>0</v>
      </c>
      <c r="E59" s="4"/>
      <c r="F59" s="4"/>
      <c r="G59" s="4"/>
      <c r="H59" s="4"/>
      <c r="I59" s="4"/>
      <c r="J59" s="4">
        <v>20000</v>
      </c>
      <c r="K59" s="4">
        <v>20000</v>
      </c>
      <c r="L59" s="4">
        <v>20000</v>
      </c>
      <c r="M59" s="4"/>
      <c r="N59" s="4"/>
      <c r="O59" s="4"/>
      <c r="P59" s="4"/>
      <c r="Q59" s="4"/>
      <c r="R59" s="4">
        <v>0</v>
      </c>
      <c r="S59" s="4">
        <v>0</v>
      </c>
      <c r="T59" s="4">
        <v>0</v>
      </c>
      <c r="U59" s="4"/>
      <c r="V59" s="4"/>
      <c r="W59" s="4"/>
      <c r="X59" s="4"/>
      <c r="Y59" s="4"/>
      <c r="Z59" s="4">
        <f t="shared" si="1"/>
        <v>20000</v>
      </c>
      <c r="AA59" s="4">
        <f t="shared" si="2"/>
        <v>20000</v>
      </c>
      <c r="AB59" s="4">
        <f t="shared" si="3"/>
        <v>20000</v>
      </c>
      <c r="AC59" s="4">
        <f t="shared" si="4"/>
        <v>0</v>
      </c>
      <c r="AD59" s="4">
        <f t="shared" si="5"/>
        <v>0</v>
      </c>
      <c r="AE59" s="4">
        <f t="shared" si="6"/>
        <v>0</v>
      </c>
      <c r="AF59" s="4">
        <f t="shared" si="7"/>
        <v>0</v>
      </c>
      <c r="AG59" s="4">
        <f t="shared" si="8"/>
        <v>0</v>
      </c>
      <c r="AH59" s="101">
        <f t="shared" si="9"/>
        <v>0</v>
      </c>
      <c r="AI59" s="101">
        <f t="shared" si="10"/>
        <v>0</v>
      </c>
      <c r="AJ59" s="101">
        <f t="shared" si="11"/>
        <v>0</v>
      </c>
      <c r="AK59" s="101">
        <f t="shared" si="12"/>
        <v>0</v>
      </c>
      <c r="AL59" s="101">
        <f t="shared" si="13"/>
        <v>0</v>
      </c>
    </row>
    <row r="60" spans="1:38" s="2" customFormat="1" ht="15.75" hidden="1">
      <c r="A60" s="78" t="s">
        <v>351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>
        <f t="shared" si="1"/>
        <v>0</v>
      </c>
      <c r="AA60" s="4">
        <f t="shared" si="2"/>
        <v>0</v>
      </c>
      <c r="AB60" s="4">
        <f t="shared" si="3"/>
        <v>0</v>
      </c>
      <c r="AC60" s="4">
        <f t="shared" si="4"/>
        <v>0</v>
      </c>
      <c r="AD60" s="4">
        <f t="shared" si="5"/>
        <v>0</v>
      </c>
      <c r="AE60" s="4">
        <f t="shared" si="6"/>
        <v>0</v>
      </c>
      <c r="AF60" s="4">
        <f t="shared" si="7"/>
        <v>0</v>
      </c>
      <c r="AG60" s="4">
        <f t="shared" si="8"/>
        <v>0</v>
      </c>
      <c r="AH60" s="101">
        <f t="shared" si="9"/>
        <v>0</v>
      </c>
      <c r="AI60" s="101">
        <f t="shared" si="10"/>
        <v>0</v>
      </c>
      <c r="AJ60" s="101">
        <f t="shared" si="11"/>
        <v>0</v>
      </c>
      <c r="AK60" s="101">
        <f t="shared" si="12"/>
        <v>0</v>
      </c>
      <c r="AL60" s="101">
        <f t="shared" si="13"/>
        <v>0</v>
      </c>
    </row>
    <row r="61" spans="1:38" s="2" customFormat="1" ht="31.5" hidden="1">
      <c r="A61" s="78" t="s">
        <v>352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>
        <f t="shared" si="1"/>
        <v>0</v>
      </c>
      <c r="AA61" s="4">
        <f t="shared" si="2"/>
        <v>0</v>
      </c>
      <c r="AB61" s="4">
        <f t="shared" si="3"/>
        <v>0</v>
      </c>
      <c r="AC61" s="4">
        <f t="shared" si="4"/>
        <v>0</v>
      </c>
      <c r="AD61" s="4">
        <f t="shared" si="5"/>
        <v>0</v>
      </c>
      <c r="AE61" s="4">
        <f t="shared" si="6"/>
        <v>0</v>
      </c>
      <c r="AF61" s="4">
        <f t="shared" si="7"/>
        <v>0</v>
      </c>
      <c r="AG61" s="4">
        <f t="shared" si="8"/>
        <v>0</v>
      </c>
      <c r="AH61" s="101">
        <f t="shared" si="9"/>
        <v>0</v>
      </c>
      <c r="AI61" s="101">
        <f t="shared" si="10"/>
        <v>0</v>
      </c>
      <c r="AJ61" s="101">
        <f t="shared" si="11"/>
        <v>0</v>
      </c>
      <c r="AK61" s="101">
        <f t="shared" si="12"/>
        <v>0</v>
      </c>
      <c r="AL61" s="101">
        <f t="shared" si="13"/>
        <v>0</v>
      </c>
    </row>
    <row r="62" spans="1:38" s="2" customFormat="1" ht="31.5" hidden="1">
      <c r="A62" s="78" t="s">
        <v>353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>
        <f t="shared" si="1"/>
        <v>0</v>
      </c>
      <c r="AA62" s="4">
        <f t="shared" si="2"/>
        <v>0</v>
      </c>
      <c r="AB62" s="4">
        <f t="shared" si="3"/>
        <v>0</v>
      </c>
      <c r="AC62" s="4">
        <f t="shared" si="4"/>
        <v>0</v>
      </c>
      <c r="AD62" s="4">
        <f t="shared" si="5"/>
        <v>0</v>
      </c>
      <c r="AE62" s="4">
        <f t="shared" si="6"/>
        <v>0</v>
      </c>
      <c r="AF62" s="4">
        <f t="shared" si="7"/>
        <v>0</v>
      </c>
      <c r="AG62" s="4">
        <f t="shared" si="8"/>
        <v>0</v>
      </c>
      <c r="AH62" s="101">
        <f t="shared" si="9"/>
        <v>0</v>
      </c>
      <c r="AI62" s="101">
        <f t="shared" si="10"/>
        <v>0</v>
      </c>
      <c r="AJ62" s="101">
        <f t="shared" si="11"/>
        <v>0</v>
      </c>
      <c r="AK62" s="101">
        <f t="shared" si="12"/>
        <v>0</v>
      </c>
      <c r="AL62" s="101">
        <f t="shared" si="13"/>
        <v>0</v>
      </c>
    </row>
    <row r="63" spans="1:38" s="2" customFormat="1" ht="15.75" hidden="1">
      <c r="A63" s="78" t="s">
        <v>354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>
        <f t="shared" si="1"/>
        <v>0</v>
      </c>
      <c r="AA63" s="4">
        <f t="shared" si="2"/>
        <v>0</v>
      </c>
      <c r="AB63" s="4">
        <f t="shared" si="3"/>
        <v>0</v>
      </c>
      <c r="AC63" s="4">
        <f t="shared" si="4"/>
        <v>0</v>
      </c>
      <c r="AD63" s="4">
        <f t="shared" si="5"/>
        <v>0</v>
      </c>
      <c r="AE63" s="4">
        <f t="shared" si="6"/>
        <v>0</v>
      </c>
      <c r="AF63" s="4">
        <f t="shared" si="7"/>
        <v>0</v>
      </c>
      <c r="AG63" s="4">
        <f t="shared" si="8"/>
        <v>0</v>
      </c>
      <c r="AH63" s="101">
        <f t="shared" si="9"/>
        <v>0</v>
      </c>
      <c r="AI63" s="101">
        <f t="shared" si="10"/>
        <v>0</v>
      </c>
      <c r="AJ63" s="101">
        <f t="shared" si="11"/>
        <v>0</v>
      </c>
      <c r="AK63" s="101">
        <f t="shared" si="12"/>
        <v>0</v>
      </c>
      <c r="AL63" s="101">
        <f t="shared" si="13"/>
        <v>0</v>
      </c>
    </row>
    <row r="64" spans="1:38" s="2" customFormat="1" ht="15.75" hidden="1">
      <c r="A64" s="78" t="s">
        <v>355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>
        <f t="shared" si="1"/>
        <v>0</v>
      </c>
      <c r="AA64" s="4">
        <f t="shared" si="2"/>
        <v>0</v>
      </c>
      <c r="AB64" s="4">
        <f t="shared" si="3"/>
        <v>0</v>
      </c>
      <c r="AC64" s="4">
        <f t="shared" si="4"/>
        <v>0</v>
      </c>
      <c r="AD64" s="4">
        <f t="shared" si="5"/>
        <v>0</v>
      </c>
      <c r="AE64" s="4">
        <f t="shared" si="6"/>
        <v>0</v>
      </c>
      <c r="AF64" s="4">
        <f t="shared" si="7"/>
        <v>0</v>
      </c>
      <c r="AG64" s="4">
        <f t="shared" si="8"/>
        <v>0</v>
      </c>
      <c r="AH64" s="101">
        <f t="shared" si="9"/>
        <v>0</v>
      </c>
      <c r="AI64" s="101">
        <f t="shared" si="10"/>
        <v>0</v>
      </c>
      <c r="AJ64" s="101">
        <f t="shared" si="11"/>
        <v>0</v>
      </c>
      <c r="AK64" s="101">
        <f t="shared" si="12"/>
        <v>0</v>
      </c>
      <c r="AL64" s="101">
        <f t="shared" si="13"/>
        <v>0</v>
      </c>
    </row>
    <row r="65" spans="1:38" s="2" customFormat="1" ht="15.75">
      <c r="A65" s="6" t="s">
        <v>138</v>
      </c>
      <c r="B65" s="4">
        <f>B66+B67</f>
        <v>50000</v>
      </c>
      <c r="C65" s="4">
        <f>C66+C67</f>
        <v>38000</v>
      </c>
      <c r="D65" s="4">
        <f>D66+D67</f>
        <v>38000</v>
      </c>
      <c r="E65" s="4">
        <f aca="true" t="shared" si="31" ref="E65:Y65">E66+E67</f>
        <v>0</v>
      </c>
      <c r="F65" s="4">
        <f t="shared" si="31"/>
        <v>0</v>
      </c>
      <c r="G65" s="4">
        <f t="shared" si="31"/>
        <v>0</v>
      </c>
      <c r="H65" s="4">
        <f t="shared" si="31"/>
        <v>0</v>
      </c>
      <c r="I65" s="4">
        <f t="shared" si="31"/>
        <v>0</v>
      </c>
      <c r="J65" s="4">
        <f t="shared" si="31"/>
        <v>0</v>
      </c>
      <c r="K65" s="4">
        <f>K66+K67</f>
        <v>0</v>
      </c>
      <c r="L65" s="4">
        <f>L66+L67</f>
        <v>0</v>
      </c>
      <c r="M65" s="4">
        <f t="shared" si="31"/>
        <v>0</v>
      </c>
      <c r="N65" s="4">
        <f t="shared" si="31"/>
        <v>0</v>
      </c>
      <c r="O65" s="4">
        <f t="shared" si="31"/>
        <v>0</v>
      </c>
      <c r="P65" s="4">
        <f t="shared" si="31"/>
        <v>0</v>
      </c>
      <c r="Q65" s="4">
        <f t="shared" si="31"/>
        <v>0</v>
      </c>
      <c r="R65" s="4">
        <f t="shared" si="31"/>
        <v>0</v>
      </c>
      <c r="S65" s="4">
        <f>S66+S67</f>
        <v>0</v>
      </c>
      <c r="T65" s="4">
        <f>T66+T67</f>
        <v>0</v>
      </c>
      <c r="U65" s="4">
        <f t="shared" si="31"/>
        <v>0</v>
      </c>
      <c r="V65" s="4">
        <f t="shared" si="31"/>
        <v>0</v>
      </c>
      <c r="W65" s="4">
        <f t="shared" si="31"/>
        <v>0</v>
      </c>
      <c r="X65" s="4">
        <f t="shared" si="31"/>
        <v>0</v>
      </c>
      <c r="Y65" s="4">
        <f t="shared" si="31"/>
        <v>0</v>
      </c>
      <c r="Z65" s="4">
        <f t="shared" si="1"/>
        <v>50000</v>
      </c>
      <c r="AA65" s="4">
        <f t="shared" si="2"/>
        <v>38000</v>
      </c>
      <c r="AB65" s="4">
        <f t="shared" si="3"/>
        <v>38000</v>
      </c>
      <c r="AC65" s="4">
        <f t="shared" si="4"/>
        <v>0</v>
      </c>
      <c r="AD65" s="4">
        <f t="shared" si="5"/>
        <v>0</v>
      </c>
      <c r="AE65" s="4">
        <f t="shared" si="6"/>
        <v>0</v>
      </c>
      <c r="AF65" s="4">
        <f t="shared" si="7"/>
        <v>0</v>
      </c>
      <c r="AG65" s="4">
        <f t="shared" si="8"/>
        <v>0</v>
      </c>
      <c r="AH65" s="101">
        <f t="shared" si="9"/>
        <v>0</v>
      </c>
      <c r="AI65" s="101">
        <f t="shared" si="10"/>
        <v>0</v>
      </c>
      <c r="AJ65" s="101">
        <f t="shared" si="11"/>
        <v>0</v>
      </c>
      <c r="AK65" s="101">
        <f t="shared" si="12"/>
        <v>0</v>
      </c>
      <c r="AL65" s="101">
        <f t="shared" si="13"/>
        <v>0</v>
      </c>
    </row>
    <row r="66" spans="1:38" s="2" customFormat="1" ht="15.75">
      <c r="A66" s="78" t="s">
        <v>356</v>
      </c>
      <c r="B66" s="4">
        <v>50000</v>
      </c>
      <c r="C66" s="4">
        <v>38000</v>
      </c>
      <c r="D66" s="4">
        <v>38000</v>
      </c>
      <c r="E66" s="4"/>
      <c r="F66" s="4"/>
      <c r="G66" s="4"/>
      <c r="H66" s="4"/>
      <c r="I66" s="4"/>
      <c r="J66" s="4">
        <v>0</v>
      </c>
      <c r="K66" s="4">
        <v>0</v>
      </c>
      <c r="L66" s="4">
        <v>0</v>
      </c>
      <c r="M66" s="4"/>
      <c r="N66" s="4"/>
      <c r="O66" s="4"/>
      <c r="P66" s="4"/>
      <c r="Q66" s="4"/>
      <c r="R66" s="4">
        <v>0</v>
      </c>
      <c r="S66" s="4">
        <v>0</v>
      </c>
      <c r="T66" s="4">
        <v>0</v>
      </c>
      <c r="U66" s="4"/>
      <c r="V66" s="4"/>
      <c r="W66" s="4"/>
      <c r="X66" s="4"/>
      <c r="Y66" s="4"/>
      <c r="Z66" s="4">
        <f t="shared" si="1"/>
        <v>50000</v>
      </c>
      <c r="AA66" s="4">
        <f t="shared" si="2"/>
        <v>38000</v>
      </c>
      <c r="AB66" s="4">
        <f t="shared" si="3"/>
        <v>38000</v>
      </c>
      <c r="AC66" s="4">
        <f t="shared" si="4"/>
        <v>0</v>
      </c>
      <c r="AD66" s="4">
        <f t="shared" si="5"/>
        <v>0</v>
      </c>
      <c r="AE66" s="4">
        <f t="shared" si="6"/>
        <v>0</v>
      </c>
      <c r="AF66" s="4">
        <f t="shared" si="7"/>
        <v>0</v>
      </c>
      <c r="AG66" s="4">
        <f t="shared" si="8"/>
        <v>0</v>
      </c>
      <c r="AH66" s="101">
        <f t="shared" si="9"/>
        <v>0</v>
      </c>
      <c r="AI66" s="101">
        <f t="shared" si="10"/>
        <v>0</v>
      </c>
      <c r="AJ66" s="101">
        <f t="shared" si="11"/>
        <v>0</v>
      </c>
      <c r="AK66" s="101">
        <f t="shared" si="12"/>
        <v>0</v>
      </c>
      <c r="AL66" s="101">
        <f t="shared" si="13"/>
        <v>0</v>
      </c>
    </row>
    <row r="67" spans="1:38" s="2" customFormat="1" ht="15.75" hidden="1">
      <c r="A67" s="78" t="s">
        <v>357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>
        <f t="shared" si="1"/>
        <v>0</v>
      </c>
      <c r="AA67" s="4">
        <f t="shared" si="2"/>
        <v>0</v>
      </c>
      <c r="AB67" s="4">
        <f t="shared" si="3"/>
        <v>0</v>
      </c>
      <c r="AC67" s="4">
        <f t="shared" si="4"/>
        <v>0</v>
      </c>
      <c r="AD67" s="4">
        <f t="shared" si="5"/>
        <v>0</v>
      </c>
      <c r="AE67" s="4">
        <f t="shared" si="6"/>
        <v>0</v>
      </c>
      <c r="AF67" s="4">
        <f t="shared" si="7"/>
        <v>0</v>
      </c>
      <c r="AG67" s="4">
        <f t="shared" si="8"/>
        <v>0</v>
      </c>
      <c r="AH67" s="101">
        <f t="shared" si="9"/>
        <v>0</v>
      </c>
      <c r="AI67" s="101">
        <f t="shared" si="10"/>
        <v>0</v>
      </c>
      <c r="AJ67" s="101">
        <f t="shared" si="11"/>
        <v>0</v>
      </c>
      <c r="AK67" s="101">
        <f t="shared" si="12"/>
        <v>0</v>
      </c>
      <c r="AL67" s="101">
        <f t="shared" si="13"/>
        <v>0</v>
      </c>
    </row>
    <row r="68" spans="1:38" s="2" customFormat="1" ht="15.75">
      <c r="A68" s="7" t="s">
        <v>139</v>
      </c>
      <c r="B68" s="13">
        <f>B25+B26+B27+B28+B29+B30+B41+B42+B52+B53+B54+B55+B65</f>
        <v>695344</v>
      </c>
      <c r="C68" s="13">
        <f>C25+C26+C27+C28+C29+C30+C41+C42+C52+C53+C54+C55+C65</f>
        <v>772572</v>
      </c>
      <c r="D68" s="13">
        <f>D25+D26+D27+D28+D29+D30+D41+D42+D52+D53+D54+D55+D65</f>
        <v>750819</v>
      </c>
      <c r="E68" s="13">
        <f aca="true" t="shared" si="32" ref="E68:Y68">E25+E26+E27+E28+E29+E30+E41+E42+E52+E53+E54+E55+E65</f>
        <v>0</v>
      </c>
      <c r="F68" s="13">
        <f t="shared" si="32"/>
        <v>0</v>
      </c>
      <c r="G68" s="13">
        <f t="shared" si="32"/>
        <v>0</v>
      </c>
      <c r="H68" s="13">
        <f t="shared" si="32"/>
        <v>0</v>
      </c>
      <c r="I68" s="13">
        <f t="shared" si="32"/>
        <v>0</v>
      </c>
      <c r="J68" s="13">
        <f t="shared" si="32"/>
        <v>32035</v>
      </c>
      <c r="K68" s="13">
        <f>K25+K26+K27+K28+K29+K30+K41+K42+K52+K53+K54+K55+K65</f>
        <v>32035</v>
      </c>
      <c r="L68" s="13">
        <f>L25+L26+L27+L28+L29+L30+L41+L42+L52+L53+L54+L55+L65</f>
        <v>32035</v>
      </c>
      <c r="M68" s="13">
        <f t="shared" si="32"/>
        <v>0</v>
      </c>
      <c r="N68" s="13">
        <f t="shared" si="32"/>
        <v>0</v>
      </c>
      <c r="O68" s="13">
        <f t="shared" si="32"/>
        <v>0</v>
      </c>
      <c r="P68" s="13">
        <f t="shared" si="32"/>
        <v>0</v>
      </c>
      <c r="Q68" s="13">
        <f t="shared" si="32"/>
        <v>0</v>
      </c>
      <c r="R68" s="13">
        <f t="shared" si="32"/>
        <v>0</v>
      </c>
      <c r="S68" s="13">
        <f>S25+S26+S27+S28+S29+S30+S41+S42+S52+S53+S54+S55+S65</f>
        <v>0</v>
      </c>
      <c r="T68" s="13">
        <f>T25+T26+T27+T28+T29+T30+T41+T42+T52+T53+T54+T55+T65</f>
        <v>0</v>
      </c>
      <c r="U68" s="13">
        <f t="shared" si="32"/>
        <v>0</v>
      </c>
      <c r="V68" s="13">
        <f t="shared" si="32"/>
        <v>0</v>
      </c>
      <c r="W68" s="13">
        <f t="shared" si="32"/>
        <v>0</v>
      </c>
      <c r="X68" s="13">
        <f t="shared" si="32"/>
        <v>0</v>
      </c>
      <c r="Y68" s="13">
        <f t="shared" si="32"/>
        <v>0</v>
      </c>
      <c r="Z68" s="13">
        <f t="shared" si="1"/>
        <v>727379</v>
      </c>
      <c r="AA68" s="13">
        <f t="shared" si="2"/>
        <v>804607</v>
      </c>
      <c r="AB68" s="13">
        <f t="shared" si="3"/>
        <v>782854</v>
      </c>
      <c r="AC68" s="13">
        <f t="shared" si="4"/>
        <v>0</v>
      </c>
      <c r="AD68" s="13">
        <f t="shared" si="5"/>
        <v>0</v>
      </c>
      <c r="AE68" s="13">
        <f t="shared" si="6"/>
        <v>0</v>
      </c>
      <c r="AF68" s="13">
        <f t="shared" si="7"/>
        <v>0</v>
      </c>
      <c r="AG68" s="13">
        <f t="shared" si="8"/>
        <v>0</v>
      </c>
      <c r="AH68" s="101">
        <f t="shared" si="9"/>
        <v>-21753</v>
      </c>
      <c r="AI68" s="101">
        <f t="shared" si="10"/>
        <v>0</v>
      </c>
      <c r="AJ68" s="101">
        <f t="shared" si="11"/>
        <v>0</v>
      </c>
      <c r="AK68" s="101">
        <f t="shared" si="12"/>
        <v>-21753</v>
      </c>
      <c r="AL68" s="101">
        <f t="shared" si="13"/>
        <v>0</v>
      </c>
    </row>
    <row r="69" spans="1:38" s="2" customFormat="1" ht="15.75" hidden="1">
      <c r="A69" s="6" t="s">
        <v>393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>
        <f t="shared" si="1"/>
        <v>0</v>
      </c>
      <c r="AA69" s="4">
        <f t="shared" si="2"/>
        <v>0</v>
      </c>
      <c r="AB69" s="4">
        <f t="shared" si="3"/>
        <v>0</v>
      </c>
      <c r="AC69" s="4">
        <f t="shared" si="4"/>
        <v>0</v>
      </c>
      <c r="AD69" s="4">
        <f t="shared" si="5"/>
        <v>0</v>
      </c>
      <c r="AE69" s="4">
        <f t="shared" si="6"/>
        <v>0</v>
      </c>
      <c r="AF69" s="4">
        <f t="shared" si="7"/>
        <v>0</v>
      </c>
      <c r="AG69" s="4">
        <f t="shared" si="8"/>
        <v>0</v>
      </c>
      <c r="AH69" s="101">
        <f t="shared" si="9"/>
        <v>0</v>
      </c>
      <c r="AI69" s="101">
        <f t="shared" si="10"/>
        <v>0</v>
      </c>
      <c r="AJ69" s="101">
        <f t="shared" si="11"/>
        <v>0</v>
      </c>
      <c r="AK69" s="101">
        <f t="shared" si="12"/>
        <v>0</v>
      </c>
      <c r="AL69" s="101">
        <f t="shared" si="13"/>
        <v>0</v>
      </c>
    </row>
    <row r="70" spans="1:38" s="2" customFormat="1" ht="15.75" hidden="1">
      <c r="A70" s="6" t="s">
        <v>392</v>
      </c>
      <c r="B70" s="4">
        <f>B71+B72+B73+B74+B75+B76+B77+B78+B79+B80</f>
        <v>0</v>
      </c>
      <c r="C70" s="4">
        <f>C71+C72+C73+C74+C75+C76+C77+C78+C79+C80</f>
        <v>0</v>
      </c>
      <c r="D70" s="4">
        <f>D71+D72+D73+D74+D75+D76+D77+D78+D79+D80</f>
        <v>0</v>
      </c>
      <c r="E70" s="4">
        <f aca="true" t="shared" si="33" ref="E70:Y70">E71+E72+E73+E74+E75+E76+E77+E78+E79+E80</f>
        <v>0</v>
      </c>
      <c r="F70" s="4">
        <f t="shared" si="33"/>
        <v>0</v>
      </c>
      <c r="G70" s="4">
        <f t="shared" si="33"/>
        <v>0</v>
      </c>
      <c r="H70" s="4">
        <f t="shared" si="33"/>
        <v>0</v>
      </c>
      <c r="I70" s="4">
        <f t="shared" si="33"/>
        <v>0</v>
      </c>
      <c r="J70" s="4">
        <f t="shared" si="33"/>
        <v>0</v>
      </c>
      <c r="K70" s="4">
        <f>K71+K72+K73+K74+K75+K76+K77+K78+K79+K80</f>
        <v>0</v>
      </c>
      <c r="L70" s="4">
        <f>L71+L72+L73+L74+L75+L76+L77+L78+L79+L80</f>
        <v>0</v>
      </c>
      <c r="M70" s="4">
        <f t="shared" si="33"/>
        <v>0</v>
      </c>
      <c r="N70" s="4">
        <f t="shared" si="33"/>
        <v>0</v>
      </c>
      <c r="O70" s="4">
        <f t="shared" si="33"/>
        <v>0</v>
      </c>
      <c r="P70" s="4">
        <f t="shared" si="33"/>
        <v>0</v>
      </c>
      <c r="Q70" s="4">
        <f t="shared" si="33"/>
        <v>0</v>
      </c>
      <c r="R70" s="4">
        <f t="shared" si="33"/>
        <v>0</v>
      </c>
      <c r="S70" s="4">
        <f>S71+S72+S73+S74+S75+S76+S77+S78+S79+S80</f>
        <v>0</v>
      </c>
      <c r="T70" s="4">
        <f>T71+T72+T73+T74+T75+T76+T77+T78+T79+T80</f>
        <v>0</v>
      </c>
      <c r="U70" s="4">
        <f t="shared" si="33"/>
        <v>0</v>
      </c>
      <c r="V70" s="4">
        <f t="shared" si="33"/>
        <v>0</v>
      </c>
      <c r="W70" s="4">
        <f t="shared" si="33"/>
        <v>0</v>
      </c>
      <c r="X70" s="4">
        <f t="shared" si="33"/>
        <v>0</v>
      </c>
      <c r="Y70" s="4">
        <f t="shared" si="33"/>
        <v>0</v>
      </c>
      <c r="Z70" s="4">
        <f aca="true" t="shared" si="34" ref="Z70:AG71">B70+J70+R70</f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101">
        <f t="shared" si="9"/>
        <v>0</v>
      </c>
      <c r="AI70" s="101">
        <f t="shared" si="10"/>
        <v>0</v>
      </c>
      <c r="AJ70" s="101">
        <f t="shared" si="11"/>
        <v>0</v>
      </c>
      <c r="AK70" s="101">
        <f t="shared" si="12"/>
        <v>0</v>
      </c>
      <c r="AL70" s="101">
        <f t="shared" si="13"/>
        <v>0</v>
      </c>
    </row>
    <row r="71" spans="1:38" s="2" customFormat="1" ht="15.75" hidden="1">
      <c r="A71" s="78" t="s">
        <v>398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101">
        <f t="shared" si="9"/>
        <v>0</v>
      </c>
      <c r="AI71" s="101">
        <f t="shared" si="10"/>
        <v>0</v>
      </c>
      <c r="AJ71" s="101">
        <f t="shared" si="11"/>
        <v>0</v>
      </c>
      <c r="AK71" s="101">
        <f t="shared" si="12"/>
        <v>0</v>
      </c>
      <c r="AL71" s="101">
        <f t="shared" si="13"/>
        <v>0</v>
      </c>
    </row>
    <row r="72" spans="1:38" s="2" customFormat="1" ht="15.75" hidden="1">
      <c r="A72" s="78" t="s">
        <v>398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>
        <f aca="true" t="shared" si="35" ref="Z72:Z80">B72+J72+R72</f>
        <v>0</v>
      </c>
      <c r="AA72" s="4">
        <f aca="true" t="shared" si="36" ref="AA72:AA80">C72+K72+S72</f>
        <v>0</v>
      </c>
      <c r="AB72" s="4">
        <f aca="true" t="shared" si="37" ref="AB72:AB80">D72+L72+T72</f>
        <v>0</v>
      </c>
      <c r="AC72" s="4">
        <f aca="true" t="shared" si="38" ref="AC72:AC80">E72+M72+U72</f>
        <v>0</v>
      </c>
      <c r="AD72" s="4">
        <f aca="true" t="shared" si="39" ref="AD72:AD80">F72+N72+V72</f>
        <v>0</v>
      </c>
      <c r="AE72" s="4">
        <f aca="true" t="shared" si="40" ref="AE72:AE80">G72+O72+W72</f>
        <v>0</v>
      </c>
      <c r="AF72" s="4">
        <f aca="true" t="shared" si="41" ref="AF72:AF80">H72+P72+X72</f>
        <v>0</v>
      </c>
      <c r="AG72" s="4">
        <f aca="true" t="shared" si="42" ref="AG72:AG80">I72+Q72+Y72</f>
        <v>0</v>
      </c>
      <c r="AH72" s="101">
        <f aca="true" t="shared" si="43" ref="AH72:AH135">D72-C72</f>
        <v>0</v>
      </c>
      <c r="AI72" s="101">
        <f aca="true" t="shared" si="44" ref="AI72:AI135">L72-K72</f>
        <v>0</v>
      </c>
      <c r="AJ72" s="101">
        <f aca="true" t="shared" si="45" ref="AJ72:AJ135">T72-S72</f>
        <v>0</v>
      </c>
      <c r="AK72" s="101">
        <f aca="true" t="shared" si="46" ref="AK72:AK135">AB72-AA72</f>
        <v>0</v>
      </c>
      <c r="AL72" s="101">
        <f aca="true" t="shared" si="47" ref="AL72:AL135">AK72-AH72-AI72-AJ72</f>
        <v>0</v>
      </c>
    </row>
    <row r="73" spans="1:38" s="2" customFormat="1" ht="15.75" hidden="1">
      <c r="A73" s="78" t="s">
        <v>398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>
        <f t="shared" si="35"/>
        <v>0</v>
      </c>
      <c r="AA73" s="4">
        <f t="shared" si="36"/>
        <v>0</v>
      </c>
      <c r="AB73" s="4">
        <f t="shared" si="37"/>
        <v>0</v>
      </c>
      <c r="AC73" s="4">
        <f t="shared" si="38"/>
        <v>0</v>
      </c>
      <c r="AD73" s="4">
        <f t="shared" si="39"/>
        <v>0</v>
      </c>
      <c r="AE73" s="4">
        <f t="shared" si="40"/>
        <v>0</v>
      </c>
      <c r="AF73" s="4">
        <f t="shared" si="41"/>
        <v>0</v>
      </c>
      <c r="AG73" s="4">
        <f t="shared" si="42"/>
        <v>0</v>
      </c>
      <c r="AH73" s="101">
        <f t="shared" si="43"/>
        <v>0</v>
      </c>
      <c r="AI73" s="101">
        <f t="shared" si="44"/>
        <v>0</v>
      </c>
      <c r="AJ73" s="101">
        <f t="shared" si="45"/>
        <v>0</v>
      </c>
      <c r="AK73" s="101">
        <f t="shared" si="46"/>
        <v>0</v>
      </c>
      <c r="AL73" s="101">
        <f t="shared" si="47"/>
        <v>0</v>
      </c>
    </row>
    <row r="74" spans="1:38" s="2" customFormat="1" ht="15.75" hidden="1">
      <c r="A74" s="78" t="s">
        <v>398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>
        <f t="shared" si="35"/>
        <v>0</v>
      </c>
      <c r="AA74" s="4">
        <f t="shared" si="36"/>
        <v>0</v>
      </c>
      <c r="AB74" s="4">
        <f t="shared" si="37"/>
        <v>0</v>
      </c>
      <c r="AC74" s="4">
        <f t="shared" si="38"/>
        <v>0</v>
      </c>
      <c r="AD74" s="4">
        <f t="shared" si="39"/>
        <v>0</v>
      </c>
      <c r="AE74" s="4">
        <f t="shared" si="40"/>
        <v>0</v>
      </c>
      <c r="AF74" s="4">
        <f t="shared" si="41"/>
        <v>0</v>
      </c>
      <c r="AG74" s="4">
        <f t="shared" si="42"/>
        <v>0</v>
      </c>
      <c r="AH74" s="101">
        <f t="shared" si="43"/>
        <v>0</v>
      </c>
      <c r="AI74" s="101">
        <f t="shared" si="44"/>
        <v>0</v>
      </c>
      <c r="AJ74" s="101">
        <f t="shared" si="45"/>
        <v>0</v>
      </c>
      <c r="AK74" s="101">
        <f t="shared" si="46"/>
        <v>0</v>
      </c>
      <c r="AL74" s="101">
        <f t="shared" si="47"/>
        <v>0</v>
      </c>
    </row>
    <row r="75" spans="1:38" s="2" customFormat="1" ht="15.75" hidden="1">
      <c r="A75" s="78" t="s">
        <v>398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>
        <f t="shared" si="35"/>
        <v>0</v>
      </c>
      <c r="AA75" s="4">
        <f t="shared" si="36"/>
        <v>0</v>
      </c>
      <c r="AB75" s="4">
        <f t="shared" si="37"/>
        <v>0</v>
      </c>
      <c r="AC75" s="4">
        <f t="shared" si="38"/>
        <v>0</v>
      </c>
      <c r="AD75" s="4">
        <f t="shared" si="39"/>
        <v>0</v>
      </c>
      <c r="AE75" s="4">
        <f t="shared" si="40"/>
        <v>0</v>
      </c>
      <c r="AF75" s="4">
        <f t="shared" si="41"/>
        <v>0</v>
      </c>
      <c r="AG75" s="4">
        <f t="shared" si="42"/>
        <v>0</v>
      </c>
      <c r="AH75" s="101">
        <f t="shared" si="43"/>
        <v>0</v>
      </c>
      <c r="AI75" s="101">
        <f t="shared" si="44"/>
        <v>0</v>
      </c>
      <c r="AJ75" s="101">
        <f t="shared" si="45"/>
        <v>0</v>
      </c>
      <c r="AK75" s="101">
        <f t="shared" si="46"/>
        <v>0</v>
      </c>
      <c r="AL75" s="101">
        <f t="shared" si="47"/>
        <v>0</v>
      </c>
    </row>
    <row r="76" spans="1:38" s="2" customFormat="1" ht="15.75" hidden="1">
      <c r="A76" s="78" t="s">
        <v>398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>
        <f t="shared" si="35"/>
        <v>0</v>
      </c>
      <c r="AA76" s="4">
        <f t="shared" si="36"/>
        <v>0</v>
      </c>
      <c r="AB76" s="4">
        <f t="shared" si="37"/>
        <v>0</v>
      </c>
      <c r="AC76" s="4">
        <f t="shared" si="38"/>
        <v>0</v>
      </c>
      <c r="AD76" s="4">
        <f t="shared" si="39"/>
        <v>0</v>
      </c>
      <c r="AE76" s="4">
        <f t="shared" si="40"/>
        <v>0</v>
      </c>
      <c r="AF76" s="4">
        <f t="shared" si="41"/>
        <v>0</v>
      </c>
      <c r="AG76" s="4">
        <f t="shared" si="42"/>
        <v>0</v>
      </c>
      <c r="AH76" s="101">
        <f t="shared" si="43"/>
        <v>0</v>
      </c>
      <c r="AI76" s="101">
        <f t="shared" si="44"/>
        <v>0</v>
      </c>
      <c r="AJ76" s="101">
        <f t="shared" si="45"/>
        <v>0</v>
      </c>
      <c r="AK76" s="101">
        <f t="shared" si="46"/>
        <v>0</v>
      </c>
      <c r="AL76" s="101">
        <f t="shared" si="47"/>
        <v>0</v>
      </c>
    </row>
    <row r="77" spans="1:38" s="2" customFormat="1" ht="15.75" hidden="1">
      <c r="A77" s="78" t="s">
        <v>398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>
        <f t="shared" si="35"/>
        <v>0</v>
      </c>
      <c r="AA77" s="4">
        <f t="shared" si="36"/>
        <v>0</v>
      </c>
      <c r="AB77" s="4">
        <f t="shared" si="37"/>
        <v>0</v>
      </c>
      <c r="AC77" s="4">
        <f t="shared" si="38"/>
        <v>0</v>
      </c>
      <c r="AD77" s="4">
        <f t="shared" si="39"/>
        <v>0</v>
      </c>
      <c r="AE77" s="4">
        <f t="shared" si="40"/>
        <v>0</v>
      </c>
      <c r="AF77" s="4">
        <f t="shared" si="41"/>
        <v>0</v>
      </c>
      <c r="AG77" s="4">
        <f t="shared" si="42"/>
        <v>0</v>
      </c>
      <c r="AH77" s="101">
        <f t="shared" si="43"/>
        <v>0</v>
      </c>
      <c r="AI77" s="101">
        <f t="shared" si="44"/>
        <v>0</v>
      </c>
      <c r="AJ77" s="101">
        <f t="shared" si="45"/>
        <v>0</v>
      </c>
      <c r="AK77" s="101">
        <f t="shared" si="46"/>
        <v>0</v>
      </c>
      <c r="AL77" s="101">
        <f t="shared" si="47"/>
        <v>0</v>
      </c>
    </row>
    <row r="78" spans="1:38" s="2" customFormat="1" ht="15.75" hidden="1">
      <c r="A78" s="78" t="s">
        <v>398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>
        <f t="shared" si="35"/>
        <v>0</v>
      </c>
      <c r="AA78" s="4">
        <f t="shared" si="36"/>
        <v>0</v>
      </c>
      <c r="AB78" s="4">
        <f t="shared" si="37"/>
        <v>0</v>
      </c>
      <c r="AC78" s="4">
        <f t="shared" si="38"/>
        <v>0</v>
      </c>
      <c r="AD78" s="4">
        <f t="shared" si="39"/>
        <v>0</v>
      </c>
      <c r="AE78" s="4">
        <f t="shared" si="40"/>
        <v>0</v>
      </c>
      <c r="AF78" s="4">
        <f t="shared" si="41"/>
        <v>0</v>
      </c>
      <c r="AG78" s="4">
        <f t="shared" si="42"/>
        <v>0</v>
      </c>
      <c r="AH78" s="101">
        <f t="shared" si="43"/>
        <v>0</v>
      </c>
      <c r="AI78" s="101">
        <f t="shared" si="44"/>
        <v>0</v>
      </c>
      <c r="AJ78" s="101">
        <f t="shared" si="45"/>
        <v>0</v>
      </c>
      <c r="AK78" s="101">
        <f t="shared" si="46"/>
        <v>0</v>
      </c>
      <c r="AL78" s="101">
        <f t="shared" si="47"/>
        <v>0</v>
      </c>
    </row>
    <row r="79" spans="1:38" s="2" customFormat="1" ht="15.75" hidden="1">
      <c r="A79" s="78" t="s">
        <v>398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>
        <f t="shared" si="35"/>
        <v>0</v>
      </c>
      <c r="AA79" s="4">
        <f t="shared" si="36"/>
        <v>0</v>
      </c>
      <c r="AB79" s="4">
        <f t="shared" si="37"/>
        <v>0</v>
      </c>
      <c r="AC79" s="4">
        <f t="shared" si="38"/>
        <v>0</v>
      </c>
      <c r="AD79" s="4">
        <f t="shared" si="39"/>
        <v>0</v>
      </c>
      <c r="AE79" s="4">
        <f t="shared" si="40"/>
        <v>0</v>
      </c>
      <c r="AF79" s="4">
        <f t="shared" si="41"/>
        <v>0</v>
      </c>
      <c r="AG79" s="4">
        <f t="shared" si="42"/>
        <v>0</v>
      </c>
      <c r="AH79" s="101">
        <f t="shared" si="43"/>
        <v>0</v>
      </c>
      <c r="AI79" s="101">
        <f t="shared" si="44"/>
        <v>0</v>
      </c>
      <c r="AJ79" s="101">
        <f t="shared" si="45"/>
        <v>0</v>
      </c>
      <c r="AK79" s="101">
        <f t="shared" si="46"/>
        <v>0</v>
      </c>
      <c r="AL79" s="101">
        <f t="shared" si="47"/>
        <v>0</v>
      </c>
    </row>
    <row r="80" spans="1:38" s="2" customFormat="1" ht="15.75" hidden="1">
      <c r="A80" s="78" t="s">
        <v>398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>
        <f t="shared" si="35"/>
        <v>0</v>
      </c>
      <c r="AA80" s="4">
        <f t="shared" si="36"/>
        <v>0</v>
      </c>
      <c r="AB80" s="4">
        <f t="shared" si="37"/>
        <v>0</v>
      </c>
      <c r="AC80" s="4">
        <f t="shared" si="38"/>
        <v>0</v>
      </c>
      <c r="AD80" s="4">
        <f t="shared" si="39"/>
        <v>0</v>
      </c>
      <c r="AE80" s="4">
        <f t="shared" si="40"/>
        <v>0</v>
      </c>
      <c r="AF80" s="4">
        <f t="shared" si="41"/>
        <v>0</v>
      </c>
      <c r="AG80" s="4">
        <f t="shared" si="42"/>
        <v>0</v>
      </c>
      <c r="AH80" s="101">
        <f t="shared" si="43"/>
        <v>0</v>
      </c>
      <c r="AI80" s="101">
        <f t="shared" si="44"/>
        <v>0</v>
      </c>
      <c r="AJ80" s="101">
        <f t="shared" si="45"/>
        <v>0</v>
      </c>
      <c r="AK80" s="101">
        <f t="shared" si="46"/>
        <v>0</v>
      </c>
      <c r="AL80" s="101">
        <f t="shared" si="47"/>
        <v>0</v>
      </c>
    </row>
    <row r="81" spans="1:38" s="2" customFormat="1" ht="31.5" hidden="1">
      <c r="A81" s="6" t="s">
        <v>391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>
        <f aca="true" t="shared" si="48" ref="Z81:AG88">B81+J81+R81</f>
        <v>0</v>
      </c>
      <c r="AA81" s="4">
        <f t="shared" si="48"/>
        <v>0</v>
      </c>
      <c r="AB81" s="4">
        <f t="shared" si="48"/>
        <v>0</v>
      </c>
      <c r="AC81" s="4">
        <f t="shared" si="48"/>
        <v>0</v>
      </c>
      <c r="AD81" s="4">
        <f t="shared" si="48"/>
        <v>0</v>
      </c>
      <c r="AE81" s="4">
        <f t="shared" si="48"/>
        <v>0</v>
      </c>
      <c r="AF81" s="4">
        <f t="shared" si="48"/>
        <v>0</v>
      </c>
      <c r="AG81" s="4">
        <f t="shared" si="48"/>
        <v>0</v>
      </c>
      <c r="AH81" s="101">
        <f t="shared" si="43"/>
        <v>0</v>
      </c>
      <c r="AI81" s="101">
        <f t="shared" si="44"/>
        <v>0</v>
      </c>
      <c r="AJ81" s="101">
        <f t="shared" si="45"/>
        <v>0</v>
      </c>
      <c r="AK81" s="101">
        <f t="shared" si="46"/>
        <v>0</v>
      </c>
      <c r="AL81" s="101">
        <f t="shared" si="47"/>
        <v>0</v>
      </c>
    </row>
    <row r="82" spans="1:38" s="2" customFormat="1" ht="31.5">
      <c r="A82" s="6" t="s">
        <v>390</v>
      </c>
      <c r="B82" s="4">
        <v>0</v>
      </c>
      <c r="C82" s="4">
        <v>240000</v>
      </c>
      <c r="D82" s="4">
        <v>240000</v>
      </c>
      <c r="E82" s="4"/>
      <c r="F82" s="4"/>
      <c r="G82" s="4"/>
      <c r="H82" s="4"/>
      <c r="I82" s="4"/>
      <c r="J82" s="4">
        <v>0</v>
      </c>
      <c r="K82" s="4">
        <v>0</v>
      </c>
      <c r="L82" s="4">
        <v>0</v>
      </c>
      <c r="M82" s="4"/>
      <c r="N82" s="4"/>
      <c r="O82" s="4"/>
      <c r="P82" s="4"/>
      <c r="Q82" s="4"/>
      <c r="R82" s="4">
        <v>0</v>
      </c>
      <c r="S82" s="4">
        <v>0</v>
      </c>
      <c r="T82" s="4">
        <v>0</v>
      </c>
      <c r="U82" s="4"/>
      <c r="V82" s="4"/>
      <c r="W82" s="4"/>
      <c r="X82" s="4"/>
      <c r="Y82" s="4"/>
      <c r="Z82" s="4">
        <f t="shared" si="48"/>
        <v>0</v>
      </c>
      <c r="AA82" s="4">
        <f t="shared" si="48"/>
        <v>240000</v>
      </c>
      <c r="AB82" s="4">
        <f t="shared" si="48"/>
        <v>240000</v>
      </c>
      <c r="AC82" s="4">
        <f t="shared" si="48"/>
        <v>0</v>
      </c>
      <c r="AD82" s="4">
        <f t="shared" si="48"/>
        <v>0</v>
      </c>
      <c r="AE82" s="4">
        <f t="shared" si="48"/>
        <v>0</v>
      </c>
      <c r="AF82" s="4">
        <f t="shared" si="48"/>
        <v>0</v>
      </c>
      <c r="AG82" s="4">
        <f t="shared" si="48"/>
        <v>0</v>
      </c>
      <c r="AH82" s="101">
        <f t="shared" si="43"/>
        <v>0</v>
      </c>
      <c r="AI82" s="101">
        <f t="shared" si="44"/>
        <v>0</v>
      </c>
      <c r="AJ82" s="101">
        <f t="shared" si="45"/>
        <v>0</v>
      </c>
      <c r="AK82" s="101">
        <f t="shared" si="46"/>
        <v>0</v>
      </c>
      <c r="AL82" s="101">
        <f t="shared" si="47"/>
        <v>0</v>
      </c>
    </row>
    <row r="83" spans="1:38" s="2" customFormat="1" ht="15.75" hidden="1">
      <c r="A83" s="6" t="s">
        <v>389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>
        <f t="shared" si="48"/>
        <v>0</v>
      </c>
      <c r="AA83" s="4">
        <f t="shared" si="48"/>
        <v>0</v>
      </c>
      <c r="AB83" s="4">
        <f t="shared" si="48"/>
        <v>0</v>
      </c>
      <c r="AC83" s="4">
        <f t="shared" si="48"/>
        <v>0</v>
      </c>
      <c r="AD83" s="4">
        <f t="shared" si="48"/>
        <v>0</v>
      </c>
      <c r="AE83" s="4">
        <f t="shared" si="48"/>
        <v>0</v>
      </c>
      <c r="AF83" s="4">
        <f t="shared" si="48"/>
        <v>0</v>
      </c>
      <c r="AG83" s="4">
        <f t="shared" si="48"/>
        <v>0</v>
      </c>
      <c r="AH83" s="101">
        <f t="shared" si="43"/>
        <v>0</v>
      </c>
      <c r="AI83" s="101">
        <f t="shared" si="44"/>
        <v>0</v>
      </c>
      <c r="AJ83" s="101">
        <f t="shared" si="45"/>
        <v>0</v>
      </c>
      <c r="AK83" s="101">
        <f t="shared" si="46"/>
        <v>0</v>
      </c>
      <c r="AL83" s="101">
        <f t="shared" si="47"/>
        <v>0</v>
      </c>
    </row>
    <row r="84" spans="1:38" s="2" customFormat="1" ht="31.5" hidden="1">
      <c r="A84" s="6" t="s">
        <v>388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>
        <f t="shared" si="48"/>
        <v>0</v>
      </c>
      <c r="AA84" s="4">
        <f t="shared" si="48"/>
        <v>0</v>
      </c>
      <c r="AB84" s="4">
        <f t="shared" si="48"/>
        <v>0</v>
      </c>
      <c r="AC84" s="4">
        <f t="shared" si="48"/>
        <v>0</v>
      </c>
      <c r="AD84" s="4">
        <f t="shared" si="48"/>
        <v>0</v>
      </c>
      <c r="AE84" s="4">
        <f t="shared" si="48"/>
        <v>0</v>
      </c>
      <c r="AF84" s="4">
        <f t="shared" si="48"/>
        <v>0</v>
      </c>
      <c r="AG84" s="4">
        <f t="shared" si="48"/>
        <v>0</v>
      </c>
      <c r="AH84" s="101">
        <f t="shared" si="43"/>
        <v>0</v>
      </c>
      <c r="AI84" s="101">
        <f t="shared" si="44"/>
        <v>0</v>
      </c>
      <c r="AJ84" s="101">
        <f t="shared" si="45"/>
        <v>0</v>
      </c>
      <c r="AK84" s="101">
        <f t="shared" si="46"/>
        <v>0</v>
      </c>
      <c r="AL84" s="101">
        <f t="shared" si="47"/>
        <v>0</v>
      </c>
    </row>
    <row r="85" spans="1:38" s="2" customFormat="1" ht="31.5" hidden="1">
      <c r="A85" s="6" t="s">
        <v>387</v>
      </c>
      <c r="B85" s="4">
        <v>0</v>
      </c>
      <c r="C85" s="4">
        <v>0</v>
      </c>
      <c r="D85" s="4">
        <v>0</v>
      </c>
      <c r="E85" s="4"/>
      <c r="F85" s="4"/>
      <c r="G85" s="4"/>
      <c r="H85" s="4"/>
      <c r="I85" s="4"/>
      <c r="J85" s="4">
        <v>0</v>
      </c>
      <c r="K85" s="4">
        <v>0</v>
      </c>
      <c r="L85" s="4">
        <v>0</v>
      </c>
      <c r="M85" s="4"/>
      <c r="N85" s="4"/>
      <c r="O85" s="4"/>
      <c r="P85" s="4"/>
      <c r="Q85" s="4"/>
      <c r="R85" s="4">
        <v>0</v>
      </c>
      <c r="S85" s="4">
        <v>0</v>
      </c>
      <c r="T85" s="4">
        <v>0</v>
      </c>
      <c r="U85" s="4"/>
      <c r="V85" s="4"/>
      <c r="W85" s="4"/>
      <c r="X85" s="4"/>
      <c r="Y85" s="4"/>
      <c r="Z85" s="4">
        <f t="shared" si="48"/>
        <v>0</v>
      </c>
      <c r="AA85" s="4">
        <f t="shared" si="48"/>
        <v>0</v>
      </c>
      <c r="AB85" s="4">
        <f t="shared" si="48"/>
        <v>0</v>
      </c>
      <c r="AC85" s="4">
        <f t="shared" si="48"/>
        <v>0</v>
      </c>
      <c r="AD85" s="4">
        <f t="shared" si="48"/>
        <v>0</v>
      </c>
      <c r="AE85" s="4">
        <f t="shared" si="48"/>
        <v>0</v>
      </c>
      <c r="AF85" s="4">
        <f t="shared" si="48"/>
        <v>0</v>
      </c>
      <c r="AG85" s="4">
        <f t="shared" si="48"/>
        <v>0</v>
      </c>
      <c r="AH85" s="101">
        <f t="shared" si="43"/>
        <v>0</v>
      </c>
      <c r="AI85" s="101">
        <f t="shared" si="44"/>
        <v>0</v>
      </c>
      <c r="AJ85" s="101">
        <f t="shared" si="45"/>
        <v>0</v>
      </c>
      <c r="AK85" s="101">
        <f t="shared" si="46"/>
        <v>0</v>
      </c>
      <c r="AL85" s="101">
        <f t="shared" si="47"/>
        <v>0</v>
      </c>
    </row>
    <row r="86" spans="1:38" s="2" customFormat="1" ht="15.75">
      <c r="A86" s="7" t="s">
        <v>140</v>
      </c>
      <c r="B86" s="13">
        <f>B69+B70+B81+B82+B83+B84+B85</f>
        <v>0</v>
      </c>
      <c r="C86" s="13">
        <f>C69+C70+C81+C82+C83+C84+C85</f>
        <v>240000</v>
      </c>
      <c r="D86" s="13">
        <f>D69+D70+D81+D82+D83+D84+D85</f>
        <v>240000</v>
      </c>
      <c r="E86" s="13">
        <f aca="true" t="shared" si="49" ref="E86:Y86">E69+E70+E81+E82+E83+E84+E85</f>
        <v>0</v>
      </c>
      <c r="F86" s="13">
        <f t="shared" si="49"/>
        <v>0</v>
      </c>
      <c r="G86" s="13">
        <f t="shared" si="49"/>
        <v>0</v>
      </c>
      <c r="H86" s="13">
        <f t="shared" si="49"/>
        <v>0</v>
      </c>
      <c r="I86" s="13">
        <f t="shared" si="49"/>
        <v>0</v>
      </c>
      <c r="J86" s="13">
        <f t="shared" si="49"/>
        <v>0</v>
      </c>
      <c r="K86" s="13">
        <f>K69+K70+K81+K82+K83+K84+K85</f>
        <v>0</v>
      </c>
      <c r="L86" s="13">
        <f>L69+L70+L81+L82+L83+L84+L85</f>
        <v>0</v>
      </c>
      <c r="M86" s="13">
        <f t="shared" si="49"/>
        <v>0</v>
      </c>
      <c r="N86" s="13">
        <f t="shared" si="49"/>
        <v>0</v>
      </c>
      <c r="O86" s="13">
        <f t="shared" si="49"/>
        <v>0</v>
      </c>
      <c r="P86" s="13">
        <f t="shared" si="49"/>
        <v>0</v>
      </c>
      <c r="Q86" s="13">
        <f t="shared" si="49"/>
        <v>0</v>
      </c>
      <c r="R86" s="13">
        <f t="shared" si="49"/>
        <v>0</v>
      </c>
      <c r="S86" s="13">
        <f>S69+S70+S81+S82+S83+S84+S85</f>
        <v>0</v>
      </c>
      <c r="T86" s="13">
        <f>T69+T70+T81+T82+T83+T84+T85</f>
        <v>0</v>
      </c>
      <c r="U86" s="13">
        <f t="shared" si="49"/>
        <v>0</v>
      </c>
      <c r="V86" s="13">
        <f t="shared" si="49"/>
        <v>0</v>
      </c>
      <c r="W86" s="13">
        <f t="shared" si="49"/>
        <v>0</v>
      </c>
      <c r="X86" s="13">
        <f t="shared" si="49"/>
        <v>0</v>
      </c>
      <c r="Y86" s="13">
        <f t="shared" si="49"/>
        <v>0</v>
      </c>
      <c r="Z86" s="13">
        <f t="shared" si="48"/>
        <v>0</v>
      </c>
      <c r="AA86" s="13">
        <f t="shared" si="48"/>
        <v>240000</v>
      </c>
      <c r="AB86" s="13">
        <f t="shared" si="48"/>
        <v>240000</v>
      </c>
      <c r="AC86" s="13">
        <f t="shared" si="48"/>
        <v>0</v>
      </c>
      <c r="AD86" s="13">
        <f t="shared" si="48"/>
        <v>0</v>
      </c>
      <c r="AE86" s="13">
        <f t="shared" si="48"/>
        <v>0</v>
      </c>
      <c r="AF86" s="13">
        <f t="shared" si="48"/>
        <v>0</v>
      </c>
      <c r="AG86" s="13">
        <f t="shared" si="48"/>
        <v>0</v>
      </c>
      <c r="AH86" s="101">
        <f t="shared" si="43"/>
        <v>0</v>
      </c>
      <c r="AI86" s="101">
        <f t="shared" si="44"/>
        <v>0</v>
      </c>
      <c r="AJ86" s="101">
        <f t="shared" si="45"/>
        <v>0</v>
      </c>
      <c r="AK86" s="101">
        <f t="shared" si="46"/>
        <v>0</v>
      </c>
      <c r="AL86" s="101">
        <f t="shared" si="47"/>
        <v>0</v>
      </c>
    </row>
    <row r="87" spans="1:38" s="2" customFormat="1" ht="15.75">
      <c r="A87" s="6" t="s">
        <v>394</v>
      </c>
      <c r="B87" s="4">
        <f>B88+B89+B90+B91+B92+B93+B94+B95+B96+B97</f>
        <v>6278521</v>
      </c>
      <c r="C87" s="4">
        <f>C88+C89+C90+C91+C92+C93+C94+C95+C96+C97</f>
        <v>4958608</v>
      </c>
      <c r="D87" s="4">
        <f>D88+D89+D90+D91+D92+D93+D94+D95+D96+D97</f>
        <v>5040430</v>
      </c>
      <c r="E87" s="4">
        <f aca="true" t="shared" si="50" ref="E87:Y87">E88+E89+E90+E91+E92+E93+E94+E95+E96+E97</f>
        <v>0</v>
      </c>
      <c r="F87" s="4">
        <f t="shared" si="50"/>
        <v>0</v>
      </c>
      <c r="G87" s="4">
        <f t="shared" si="50"/>
        <v>0</v>
      </c>
      <c r="H87" s="4">
        <f t="shared" si="50"/>
        <v>0</v>
      </c>
      <c r="I87" s="4">
        <f t="shared" si="50"/>
        <v>0</v>
      </c>
      <c r="J87" s="4">
        <f t="shared" si="50"/>
        <v>0</v>
      </c>
      <c r="K87" s="4">
        <f>K88+K89+K90+K91+K92+K93+K94+K95+K96+K97</f>
        <v>0</v>
      </c>
      <c r="L87" s="4">
        <f>L88+L89+L90+L91+L92+L93+L94+L95+L96+L97</f>
        <v>0</v>
      </c>
      <c r="M87" s="4">
        <f t="shared" si="50"/>
        <v>0</v>
      </c>
      <c r="N87" s="4">
        <f t="shared" si="50"/>
        <v>0</v>
      </c>
      <c r="O87" s="4">
        <f t="shared" si="50"/>
        <v>0</v>
      </c>
      <c r="P87" s="4">
        <f t="shared" si="50"/>
        <v>0</v>
      </c>
      <c r="Q87" s="4">
        <f t="shared" si="50"/>
        <v>0</v>
      </c>
      <c r="R87" s="4">
        <f t="shared" si="50"/>
        <v>0</v>
      </c>
      <c r="S87" s="4">
        <f>S88+S89+S90+S91+S92+S93+S94+S95+S96+S97</f>
        <v>0</v>
      </c>
      <c r="T87" s="4">
        <f>T88+T89+T90+T91+T92+T93+T94+T95+T96+T97</f>
        <v>0</v>
      </c>
      <c r="U87" s="4">
        <f t="shared" si="50"/>
        <v>0</v>
      </c>
      <c r="V87" s="4">
        <f t="shared" si="50"/>
        <v>0</v>
      </c>
      <c r="W87" s="4">
        <f t="shared" si="50"/>
        <v>0</v>
      </c>
      <c r="X87" s="4">
        <f t="shared" si="50"/>
        <v>0</v>
      </c>
      <c r="Y87" s="4">
        <f t="shared" si="50"/>
        <v>0</v>
      </c>
      <c r="Z87" s="4">
        <f t="shared" si="48"/>
        <v>6278521</v>
      </c>
      <c r="AA87" s="4">
        <f t="shared" si="48"/>
        <v>4958608</v>
      </c>
      <c r="AB87" s="4">
        <f t="shared" si="48"/>
        <v>5040430</v>
      </c>
      <c r="AC87" s="4">
        <f t="shared" si="48"/>
        <v>0</v>
      </c>
      <c r="AD87" s="4">
        <f t="shared" si="48"/>
        <v>0</v>
      </c>
      <c r="AE87" s="4">
        <f t="shared" si="48"/>
        <v>0</v>
      </c>
      <c r="AF87" s="4">
        <f t="shared" si="48"/>
        <v>0</v>
      </c>
      <c r="AG87" s="4">
        <f t="shared" si="48"/>
        <v>0</v>
      </c>
      <c r="AH87" s="101">
        <f t="shared" si="43"/>
        <v>81822</v>
      </c>
      <c r="AI87" s="101">
        <f t="shared" si="44"/>
        <v>0</v>
      </c>
      <c r="AJ87" s="101">
        <f t="shared" si="45"/>
        <v>0</v>
      </c>
      <c r="AK87" s="101">
        <f t="shared" si="46"/>
        <v>81822</v>
      </c>
      <c r="AL87" s="101">
        <f t="shared" si="47"/>
        <v>0</v>
      </c>
    </row>
    <row r="88" spans="1:38" s="2" customFormat="1" ht="15.75">
      <c r="A88" s="78" t="s">
        <v>413</v>
      </c>
      <c r="B88" s="4">
        <v>10000</v>
      </c>
      <c r="C88" s="4">
        <v>10000</v>
      </c>
      <c r="D88" s="4">
        <v>10000</v>
      </c>
      <c r="E88" s="4"/>
      <c r="F88" s="4"/>
      <c r="G88" s="4"/>
      <c r="H88" s="4"/>
      <c r="I88" s="4"/>
      <c r="J88" s="4">
        <v>0</v>
      </c>
      <c r="K88" s="4">
        <v>0</v>
      </c>
      <c r="L88" s="4">
        <v>0</v>
      </c>
      <c r="M88" s="4"/>
      <c r="N88" s="4"/>
      <c r="O88" s="4"/>
      <c r="P88" s="4"/>
      <c r="Q88" s="4"/>
      <c r="R88" s="4">
        <v>0</v>
      </c>
      <c r="S88" s="4">
        <v>0</v>
      </c>
      <c r="T88" s="4">
        <v>0</v>
      </c>
      <c r="U88" s="4"/>
      <c r="V88" s="4"/>
      <c r="W88" s="4"/>
      <c r="X88" s="4"/>
      <c r="Y88" s="4"/>
      <c r="Z88" s="4">
        <f t="shared" si="48"/>
        <v>10000</v>
      </c>
      <c r="AA88" s="4">
        <f t="shared" si="48"/>
        <v>10000</v>
      </c>
      <c r="AB88" s="4">
        <f t="shared" si="48"/>
        <v>10000</v>
      </c>
      <c r="AC88" s="4">
        <f t="shared" si="48"/>
        <v>0</v>
      </c>
      <c r="AD88" s="4">
        <f t="shared" si="48"/>
        <v>0</v>
      </c>
      <c r="AE88" s="4">
        <f t="shared" si="48"/>
        <v>0</v>
      </c>
      <c r="AF88" s="4">
        <f t="shared" si="48"/>
        <v>0</v>
      </c>
      <c r="AG88" s="4">
        <f t="shared" si="48"/>
        <v>0</v>
      </c>
      <c r="AH88" s="101">
        <f t="shared" si="43"/>
        <v>0</v>
      </c>
      <c r="AI88" s="101">
        <f t="shared" si="44"/>
        <v>0</v>
      </c>
      <c r="AJ88" s="101">
        <f t="shared" si="45"/>
        <v>0</v>
      </c>
      <c r="AK88" s="101">
        <f t="shared" si="46"/>
        <v>0</v>
      </c>
      <c r="AL88" s="101">
        <f t="shared" si="47"/>
        <v>0</v>
      </c>
    </row>
    <row r="89" spans="1:38" s="2" customFormat="1" ht="15.75">
      <c r="A89" s="78" t="s">
        <v>414</v>
      </c>
      <c r="B89" s="4">
        <v>18110</v>
      </c>
      <c r="C89" s="4">
        <v>18110</v>
      </c>
      <c r="D89" s="4">
        <v>18110</v>
      </c>
      <c r="E89" s="4"/>
      <c r="F89" s="4"/>
      <c r="G89" s="4"/>
      <c r="H89" s="4"/>
      <c r="I89" s="4"/>
      <c r="J89" s="4">
        <v>0</v>
      </c>
      <c r="K89" s="4">
        <v>0</v>
      </c>
      <c r="L89" s="4">
        <v>0</v>
      </c>
      <c r="M89" s="4"/>
      <c r="N89" s="4"/>
      <c r="O89" s="4"/>
      <c r="P89" s="4"/>
      <c r="Q89" s="4"/>
      <c r="R89" s="4">
        <v>0</v>
      </c>
      <c r="S89" s="4">
        <v>0</v>
      </c>
      <c r="T89" s="4">
        <v>0</v>
      </c>
      <c r="U89" s="4"/>
      <c r="V89" s="4"/>
      <c r="W89" s="4"/>
      <c r="X89" s="4"/>
      <c r="Y89" s="4"/>
      <c r="Z89" s="4">
        <f aca="true" t="shared" si="51" ref="Z89:Z97">B89+J89+R89</f>
        <v>18110</v>
      </c>
      <c r="AA89" s="4">
        <f aca="true" t="shared" si="52" ref="AA89:AA97">C89+K89+S89</f>
        <v>18110</v>
      </c>
      <c r="AB89" s="4">
        <f aca="true" t="shared" si="53" ref="AB89:AB97">D89+L89+T89</f>
        <v>18110</v>
      </c>
      <c r="AC89" s="4">
        <f aca="true" t="shared" si="54" ref="AC89:AC97">E89+M89+U89</f>
        <v>0</v>
      </c>
      <c r="AD89" s="4">
        <f aca="true" t="shared" si="55" ref="AD89:AD97">F89+N89+V89</f>
        <v>0</v>
      </c>
      <c r="AE89" s="4">
        <f aca="true" t="shared" si="56" ref="AE89:AE97">G89+O89+W89</f>
        <v>0</v>
      </c>
      <c r="AF89" s="4">
        <f aca="true" t="shared" si="57" ref="AF89:AF97">H89+P89+X89</f>
        <v>0</v>
      </c>
      <c r="AG89" s="4">
        <f aca="true" t="shared" si="58" ref="AG89:AG97">I89+Q89+Y89</f>
        <v>0</v>
      </c>
      <c r="AH89" s="101">
        <f t="shared" si="43"/>
        <v>0</v>
      </c>
      <c r="AI89" s="101">
        <f t="shared" si="44"/>
        <v>0</v>
      </c>
      <c r="AJ89" s="101">
        <f t="shared" si="45"/>
        <v>0</v>
      </c>
      <c r="AK89" s="101">
        <f t="shared" si="46"/>
        <v>0</v>
      </c>
      <c r="AL89" s="101">
        <f t="shared" si="47"/>
        <v>0</v>
      </c>
    </row>
    <row r="90" spans="1:38" s="2" customFormat="1" ht="15.75">
      <c r="A90" s="78" t="s">
        <v>417</v>
      </c>
      <c r="B90" s="4">
        <v>212600</v>
      </c>
      <c r="C90" s="4">
        <v>212600</v>
      </c>
      <c r="D90" s="4">
        <v>212600</v>
      </c>
      <c r="E90" s="4"/>
      <c r="F90" s="4"/>
      <c r="G90" s="4"/>
      <c r="H90" s="4"/>
      <c r="I90" s="4"/>
      <c r="J90" s="4">
        <v>0</v>
      </c>
      <c r="K90" s="4">
        <v>0</v>
      </c>
      <c r="L90" s="4">
        <v>0</v>
      </c>
      <c r="M90" s="4"/>
      <c r="N90" s="4"/>
      <c r="O90" s="4"/>
      <c r="P90" s="4"/>
      <c r="Q90" s="4"/>
      <c r="R90" s="4">
        <v>0</v>
      </c>
      <c r="S90" s="4">
        <v>0</v>
      </c>
      <c r="T90" s="4">
        <v>0</v>
      </c>
      <c r="U90" s="4"/>
      <c r="V90" s="4"/>
      <c r="W90" s="4"/>
      <c r="X90" s="4"/>
      <c r="Y90" s="4"/>
      <c r="Z90" s="4">
        <f t="shared" si="51"/>
        <v>212600</v>
      </c>
      <c r="AA90" s="4">
        <f t="shared" si="52"/>
        <v>212600</v>
      </c>
      <c r="AB90" s="4">
        <f t="shared" si="53"/>
        <v>212600</v>
      </c>
      <c r="AC90" s="4">
        <f t="shared" si="54"/>
        <v>0</v>
      </c>
      <c r="AD90" s="4">
        <f t="shared" si="55"/>
        <v>0</v>
      </c>
      <c r="AE90" s="4">
        <f t="shared" si="56"/>
        <v>0</v>
      </c>
      <c r="AF90" s="4">
        <f t="shared" si="57"/>
        <v>0</v>
      </c>
      <c r="AG90" s="4">
        <f t="shared" si="58"/>
        <v>0</v>
      </c>
      <c r="AH90" s="101">
        <f t="shared" si="43"/>
        <v>0</v>
      </c>
      <c r="AI90" s="101">
        <f t="shared" si="44"/>
        <v>0</v>
      </c>
      <c r="AJ90" s="101">
        <f t="shared" si="45"/>
        <v>0</v>
      </c>
      <c r="AK90" s="101">
        <f t="shared" si="46"/>
        <v>0</v>
      </c>
      <c r="AL90" s="101">
        <f t="shared" si="47"/>
        <v>0</v>
      </c>
    </row>
    <row r="91" spans="1:38" s="2" customFormat="1" ht="15.75">
      <c r="A91" s="78" t="s">
        <v>415</v>
      </c>
      <c r="B91" s="4">
        <v>6037811</v>
      </c>
      <c r="C91" s="4">
        <v>4717898</v>
      </c>
      <c r="D91" s="4">
        <v>4799720</v>
      </c>
      <c r="E91" s="4"/>
      <c r="F91" s="4"/>
      <c r="G91" s="4"/>
      <c r="H91" s="4"/>
      <c r="I91" s="4"/>
      <c r="J91" s="4">
        <v>0</v>
      </c>
      <c r="K91" s="4">
        <v>0</v>
      </c>
      <c r="L91" s="4">
        <v>0</v>
      </c>
      <c r="M91" s="4"/>
      <c r="N91" s="4"/>
      <c r="O91" s="4"/>
      <c r="P91" s="4"/>
      <c r="Q91" s="4"/>
      <c r="R91" s="4">
        <v>0</v>
      </c>
      <c r="S91" s="4">
        <v>0</v>
      </c>
      <c r="T91" s="4">
        <v>0</v>
      </c>
      <c r="U91" s="4"/>
      <c r="V91" s="4"/>
      <c r="W91" s="4"/>
      <c r="X91" s="4"/>
      <c r="Y91" s="4"/>
      <c r="Z91" s="4">
        <f t="shared" si="51"/>
        <v>6037811</v>
      </c>
      <c r="AA91" s="4">
        <f t="shared" si="52"/>
        <v>4717898</v>
      </c>
      <c r="AB91" s="4">
        <f t="shared" si="53"/>
        <v>4799720</v>
      </c>
      <c r="AC91" s="4">
        <f t="shared" si="54"/>
        <v>0</v>
      </c>
      <c r="AD91" s="4">
        <f t="shared" si="55"/>
        <v>0</v>
      </c>
      <c r="AE91" s="4">
        <f t="shared" si="56"/>
        <v>0</v>
      </c>
      <c r="AF91" s="4">
        <f t="shared" si="57"/>
        <v>0</v>
      </c>
      <c r="AG91" s="4">
        <f t="shared" si="58"/>
        <v>0</v>
      </c>
      <c r="AH91" s="101">
        <f t="shared" si="43"/>
        <v>81822</v>
      </c>
      <c r="AI91" s="101">
        <f t="shared" si="44"/>
        <v>0</v>
      </c>
      <c r="AJ91" s="101">
        <f t="shared" si="45"/>
        <v>0</v>
      </c>
      <c r="AK91" s="101">
        <f t="shared" si="46"/>
        <v>81822</v>
      </c>
      <c r="AL91" s="101">
        <f t="shared" si="47"/>
        <v>0</v>
      </c>
    </row>
    <row r="92" spans="1:38" s="2" customFormat="1" ht="15.75" hidden="1">
      <c r="A92" s="78" t="s">
        <v>399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>
        <f t="shared" si="51"/>
        <v>0</v>
      </c>
      <c r="AA92" s="4">
        <f t="shared" si="52"/>
        <v>0</v>
      </c>
      <c r="AB92" s="4">
        <f t="shared" si="53"/>
        <v>0</v>
      </c>
      <c r="AC92" s="4">
        <f t="shared" si="54"/>
        <v>0</v>
      </c>
      <c r="AD92" s="4">
        <f t="shared" si="55"/>
        <v>0</v>
      </c>
      <c r="AE92" s="4">
        <f t="shared" si="56"/>
        <v>0</v>
      </c>
      <c r="AF92" s="4">
        <f t="shared" si="57"/>
        <v>0</v>
      </c>
      <c r="AG92" s="4">
        <f t="shared" si="58"/>
        <v>0</v>
      </c>
      <c r="AH92" s="101">
        <f t="shared" si="43"/>
        <v>0</v>
      </c>
      <c r="AI92" s="101">
        <f t="shared" si="44"/>
        <v>0</v>
      </c>
      <c r="AJ92" s="101">
        <f t="shared" si="45"/>
        <v>0</v>
      </c>
      <c r="AK92" s="101">
        <f t="shared" si="46"/>
        <v>0</v>
      </c>
      <c r="AL92" s="101">
        <f t="shared" si="47"/>
        <v>0</v>
      </c>
    </row>
    <row r="93" spans="1:38" s="2" customFormat="1" ht="15.75" hidden="1">
      <c r="A93" s="78" t="s">
        <v>399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>
        <f t="shared" si="51"/>
        <v>0</v>
      </c>
      <c r="AA93" s="4">
        <f t="shared" si="52"/>
        <v>0</v>
      </c>
      <c r="AB93" s="4">
        <f t="shared" si="53"/>
        <v>0</v>
      </c>
      <c r="AC93" s="4">
        <f t="shared" si="54"/>
        <v>0</v>
      </c>
      <c r="AD93" s="4">
        <f t="shared" si="55"/>
        <v>0</v>
      </c>
      <c r="AE93" s="4">
        <f t="shared" si="56"/>
        <v>0</v>
      </c>
      <c r="AF93" s="4">
        <f t="shared" si="57"/>
        <v>0</v>
      </c>
      <c r="AG93" s="4">
        <f t="shared" si="58"/>
        <v>0</v>
      </c>
      <c r="AH93" s="101">
        <f t="shared" si="43"/>
        <v>0</v>
      </c>
      <c r="AI93" s="101">
        <f t="shared" si="44"/>
        <v>0</v>
      </c>
      <c r="AJ93" s="101">
        <f t="shared" si="45"/>
        <v>0</v>
      </c>
      <c r="AK93" s="101">
        <f t="shared" si="46"/>
        <v>0</v>
      </c>
      <c r="AL93" s="101">
        <f t="shared" si="47"/>
        <v>0</v>
      </c>
    </row>
    <row r="94" spans="1:38" s="2" customFormat="1" ht="15.75" hidden="1">
      <c r="A94" s="78" t="s">
        <v>399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>
        <f t="shared" si="51"/>
        <v>0</v>
      </c>
      <c r="AA94" s="4">
        <f t="shared" si="52"/>
        <v>0</v>
      </c>
      <c r="AB94" s="4">
        <f t="shared" si="53"/>
        <v>0</v>
      </c>
      <c r="AC94" s="4">
        <f t="shared" si="54"/>
        <v>0</v>
      </c>
      <c r="AD94" s="4">
        <f t="shared" si="55"/>
        <v>0</v>
      </c>
      <c r="AE94" s="4">
        <f t="shared" si="56"/>
        <v>0</v>
      </c>
      <c r="AF94" s="4">
        <f t="shared" si="57"/>
        <v>0</v>
      </c>
      <c r="AG94" s="4">
        <f t="shared" si="58"/>
        <v>0</v>
      </c>
      <c r="AH94" s="101">
        <f t="shared" si="43"/>
        <v>0</v>
      </c>
      <c r="AI94" s="101">
        <f t="shared" si="44"/>
        <v>0</v>
      </c>
      <c r="AJ94" s="101">
        <f t="shared" si="45"/>
        <v>0</v>
      </c>
      <c r="AK94" s="101">
        <f t="shared" si="46"/>
        <v>0</v>
      </c>
      <c r="AL94" s="101">
        <f t="shared" si="47"/>
        <v>0</v>
      </c>
    </row>
    <row r="95" spans="1:38" s="2" customFormat="1" ht="15.75" hidden="1">
      <c r="A95" s="78" t="s">
        <v>399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>
        <f t="shared" si="51"/>
        <v>0</v>
      </c>
      <c r="AA95" s="4">
        <f t="shared" si="52"/>
        <v>0</v>
      </c>
      <c r="AB95" s="4">
        <f t="shared" si="53"/>
        <v>0</v>
      </c>
      <c r="AC95" s="4">
        <f t="shared" si="54"/>
        <v>0</v>
      </c>
      <c r="AD95" s="4">
        <f t="shared" si="55"/>
        <v>0</v>
      </c>
      <c r="AE95" s="4">
        <f t="shared" si="56"/>
        <v>0</v>
      </c>
      <c r="AF95" s="4">
        <f t="shared" si="57"/>
        <v>0</v>
      </c>
      <c r="AG95" s="4">
        <f t="shared" si="58"/>
        <v>0</v>
      </c>
      <c r="AH95" s="101">
        <f t="shared" si="43"/>
        <v>0</v>
      </c>
      <c r="AI95" s="101">
        <f t="shared" si="44"/>
        <v>0</v>
      </c>
      <c r="AJ95" s="101">
        <f t="shared" si="45"/>
        <v>0</v>
      </c>
      <c r="AK95" s="101">
        <f t="shared" si="46"/>
        <v>0</v>
      </c>
      <c r="AL95" s="101">
        <f t="shared" si="47"/>
        <v>0</v>
      </c>
    </row>
    <row r="96" spans="1:38" s="2" customFormat="1" ht="15.75" hidden="1">
      <c r="A96" s="78" t="s">
        <v>399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>
        <f t="shared" si="51"/>
        <v>0</v>
      </c>
      <c r="AA96" s="4">
        <f t="shared" si="52"/>
        <v>0</v>
      </c>
      <c r="AB96" s="4">
        <f t="shared" si="53"/>
        <v>0</v>
      </c>
      <c r="AC96" s="4">
        <f t="shared" si="54"/>
        <v>0</v>
      </c>
      <c r="AD96" s="4">
        <f t="shared" si="55"/>
        <v>0</v>
      </c>
      <c r="AE96" s="4">
        <f t="shared" si="56"/>
        <v>0</v>
      </c>
      <c r="AF96" s="4">
        <f t="shared" si="57"/>
        <v>0</v>
      </c>
      <c r="AG96" s="4">
        <f t="shared" si="58"/>
        <v>0</v>
      </c>
      <c r="AH96" s="101">
        <f t="shared" si="43"/>
        <v>0</v>
      </c>
      <c r="AI96" s="101">
        <f t="shared" si="44"/>
        <v>0</v>
      </c>
      <c r="AJ96" s="101">
        <f t="shared" si="45"/>
        <v>0</v>
      </c>
      <c r="AK96" s="101">
        <f t="shared" si="46"/>
        <v>0</v>
      </c>
      <c r="AL96" s="101">
        <f t="shared" si="47"/>
        <v>0</v>
      </c>
    </row>
    <row r="97" spans="1:38" s="2" customFormat="1" ht="15.75" hidden="1">
      <c r="A97" s="78" t="s">
        <v>399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>
        <f t="shared" si="51"/>
        <v>0</v>
      </c>
      <c r="AA97" s="4">
        <f t="shared" si="52"/>
        <v>0</v>
      </c>
      <c r="AB97" s="4">
        <f t="shared" si="53"/>
        <v>0</v>
      </c>
      <c r="AC97" s="4">
        <f t="shared" si="54"/>
        <v>0</v>
      </c>
      <c r="AD97" s="4">
        <f t="shared" si="55"/>
        <v>0</v>
      </c>
      <c r="AE97" s="4">
        <f t="shared" si="56"/>
        <v>0</v>
      </c>
      <c r="AF97" s="4">
        <f t="shared" si="57"/>
        <v>0</v>
      </c>
      <c r="AG97" s="4">
        <f t="shared" si="58"/>
        <v>0</v>
      </c>
      <c r="AH97" s="101">
        <f t="shared" si="43"/>
        <v>0</v>
      </c>
      <c r="AI97" s="101">
        <f t="shared" si="44"/>
        <v>0</v>
      </c>
      <c r="AJ97" s="101">
        <f t="shared" si="45"/>
        <v>0</v>
      </c>
      <c r="AK97" s="101">
        <f t="shared" si="46"/>
        <v>0</v>
      </c>
      <c r="AL97" s="101">
        <f t="shared" si="47"/>
        <v>0</v>
      </c>
    </row>
    <row r="98" spans="1:38" s="2" customFormat="1" ht="15.75" hidden="1">
      <c r="A98" s="6" t="s">
        <v>395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>
        <f aca="true" t="shared" si="59" ref="Z98:AG99">B98+J98+R98</f>
        <v>0</v>
      </c>
      <c r="AA98" s="4">
        <f t="shared" si="59"/>
        <v>0</v>
      </c>
      <c r="AB98" s="4">
        <f t="shared" si="59"/>
        <v>0</v>
      </c>
      <c r="AC98" s="4">
        <f t="shared" si="59"/>
        <v>0</v>
      </c>
      <c r="AD98" s="4">
        <f t="shared" si="59"/>
        <v>0</v>
      </c>
      <c r="AE98" s="4">
        <f t="shared" si="59"/>
        <v>0</v>
      </c>
      <c r="AF98" s="4">
        <f t="shared" si="59"/>
        <v>0</v>
      </c>
      <c r="AG98" s="4">
        <f t="shared" si="59"/>
        <v>0</v>
      </c>
      <c r="AH98" s="101">
        <f t="shared" si="43"/>
        <v>0</v>
      </c>
      <c r="AI98" s="101">
        <f t="shared" si="44"/>
        <v>0</v>
      </c>
      <c r="AJ98" s="101">
        <f t="shared" si="45"/>
        <v>0</v>
      </c>
      <c r="AK98" s="101">
        <f t="shared" si="46"/>
        <v>0</v>
      </c>
      <c r="AL98" s="101">
        <f t="shared" si="47"/>
        <v>0</v>
      </c>
    </row>
    <row r="99" spans="1:38" s="2" customFormat="1" ht="15.75" hidden="1">
      <c r="A99" s="6" t="s">
        <v>396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>
        <f t="shared" si="59"/>
        <v>0</v>
      </c>
      <c r="AA99" s="4">
        <f t="shared" si="59"/>
        <v>0</v>
      </c>
      <c r="AB99" s="4">
        <f t="shared" si="59"/>
        <v>0</v>
      </c>
      <c r="AC99" s="4">
        <f t="shared" si="59"/>
        <v>0</v>
      </c>
      <c r="AD99" s="4">
        <f t="shared" si="59"/>
        <v>0</v>
      </c>
      <c r="AE99" s="4">
        <f t="shared" si="59"/>
        <v>0</v>
      </c>
      <c r="AF99" s="4">
        <f t="shared" si="59"/>
        <v>0</v>
      </c>
      <c r="AG99" s="4">
        <f t="shared" si="59"/>
        <v>0</v>
      </c>
      <c r="AH99" s="101">
        <f t="shared" si="43"/>
        <v>0</v>
      </c>
      <c r="AI99" s="101">
        <f t="shared" si="44"/>
        <v>0</v>
      </c>
      <c r="AJ99" s="101">
        <f t="shared" si="45"/>
        <v>0</v>
      </c>
      <c r="AK99" s="101">
        <f t="shared" si="46"/>
        <v>0</v>
      </c>
      <c r="AL99" s="101">
        <f t="shared" si="47"/>
        <v>0</v>
      </c>
    </row>
    <row r="100" spans="1:38" s="2" customFormat="1" ht="31.5">
      <c r="A100" s="6" t="s">
        <v>397</v>
      </c>
      <c r="B100" s="4">
        <v>1690799</v>
      </c>
      <c r="C100" s="4">
        <v>1323484</v>
      </c>
      <c r="D100" s="4">
        <v>1345577</v>
      </c>
      <c r="E100" s="4"/>
      <c r="F100" s="4"/>
      <c r="G100" s="4"/>
      <c r="H100" s="4"/>
      <c r="I100" s="4"/>
      <c r="J100" s="4">
        <v>0</v>
      </c>
      <c r="K100" s="4">
        <v>0</v>
      </c>
      <c r="L100" s="4">
        <v>0</v>
      </c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/>
      <c r="V100" s="4"/>
      <c r="W100" s="4"/>
      <c r="X100" s="4"/>
      <c r="Y100" s="4"/>
      <c r="Z100" s="4">
        <f aca="true" t="shared" si="60" ref="Z100:AG101">B100+J100+R100</f>
        <v>1690799</v>
      </c>
      <c r="AA100" s="4">
        <f t="shared" si="60"/>
        <v>1323484</v>
      </c>
      <c r="AB100" s="4">
        <f t="shared" si="60"/>
        <v>1345577</v>
      </c>
      <c r="AC100" s="4">
        <f t="shared" si="60"/>
        <v>0</v>
      </c>
      <c r="AD100" s="4">
        <f t="shared" si="60"/>
        <v>0</v>
      </c>
      <c r="AE100" s="4">
        <f t="shared" si="60"/>
        <v>0</v>
      </c>
      <c r="AF100" s="4">
        <f t="shared" si="60"/>
        <v>0</v>
      </c>
      <c r="AG100" s="4">
        <f t="shared" si="60"/>
        <v>0</v>
      </c>
      <c r="AH100" s="101">
        <f t="shared" si="43"/>
        <v>22093</v>
      </c>
      <c r="AI100" s="101">
        <f t="shared" si="44"/>
        <v>0</v>
      </c>
      <c r="AJ100" s="101">
        <f t="shared" si="45"/>
        <v>0</v>
      </c>
      <c r="AK100" s="101">
        <f t="shared" si="46"/>
        <v>22093</v>
      </c>
      <c r="AL100" s="101">
        <f t="shared" si="47"/>
        <v>0</v>
      </c>
    </row>
    <row r="101" spans="1:38" s="2" customFormat="1" ht="15.75">
      <c r="A101" s="7" t="s">
        <v>141</v>
      </c>
      <c r="B101" s="13">
        <f>B87+B98+B99+B100</f>
        <v>7969320</v>
      </c>
      <c r="C101" s="13">
        <f>C87+C98+C99+C100</f>
        <v>6282092</v>
      </c>
      <c r="D101" s="13">
        <f>D87+D98+D99+D100</f>
        <v>6386007</v>
      </c>
      <c r="E101" s="13">
        <f aca="true" t="shared" si="61" ref="E101:Y101">E87+E98+E99+E100</f>
        <v>0</v>
      </c>
      <c r="F101" s="13">
        <f t="shared" si="61"/>
        <v>0</v>
      </c>
      <c r="G101" s="13">
        <f t="shared" si="61"/>
        <v>0</v>
      </c>
      <c r="H101" s="13">
        <f t="shared" si="61"/>
        <v>0</v>
      </c>
      <c r="I101" s="13">
        <f t="shared" si="61"/>
        <v>0</v>
      </c>
      <c r="J101" s="13">
        <f t="shared" si="61"/>
        <v>0</v>
      </c>
      <c r="K101" s="13">
        <f>K87+K98+K99+K100</f>
        <v>0</v>
      </c>
      <c r="L101" s="13">
        <f>L87+L98+L99+L100</f>
        <v>0</v>
      </c>
      <c r="M101" s="13">
        <f t="shared" si="61"/>
        <v>0</v>
      </c>
      <c r="N101" s="13">
        <f t="shared" si="61"/>
        <v>0</v>
      </c>
      <c r="O101" s="13">
        <f t="shared" si="61"/>
        <v>0</v>
      </c>
      <c r="P101" s="13">
        <f t="shared" si="61"/>
        <v>0</v>
      </c>
      <c r="Q101" s="13">
        <f t="shared" si="61"/>
        <v>0</v>
      </c>
      <c r="R101" s="13">
        <f t="shared" si="61"/>
        <v>0</v>
      </c>
      <c r="S101" s="13">
        <f>S87+S98+S99+S100</f>
        <v>0</v>
      </c>
      <c r="T101" s="13">
        <f>T87+T98+T99+T100</f>
        <v>0</v>
      </c>
      <c r="U101" s="13">
        <f t="shared" si="61"/>
        <v>0</v>
      </c>
      <c r="V101" s="13">
        <f t="shared" si="61"/>
        <v>0</v>
      </c>
      <c r="W101" s="13">
        <f t="shared" si="61"/>
        <v>0</v>
      </c>
      <c r="X101" s="13">
        <f t="shared" si="61"/>
        <v>0</v>
      </c>
      <c r="Y101" s="13">
        <f t="shared" si="61"/>
        <v>0</v>
      </c>
      <c r="Z101" s="13">
        <f t="shared" si="60"/>
        <v>7969320</v>
      </c>
      <c r="AA101" s="13">
        <f t="shared" si="60"/>
        <v>6282092</v>
      </c>
      <c r="AB101" s="13">
        <f t="shared" si="60"/>
        <v>6386007</v>
      </c>
      <c r="AC101" s="13">
        <f t="shared" si="60"/>
        <v>0</v>
      </c>
      <c r="AD101" s="13">
        <f t="shared" si="60"/>
        <v>0</v>
      </c>
      <c r="AE101" s="13">
        <f t="shared" si="60"/>
        <v>0</v>
      </c>
      <c r="AF101" s="13">
        <f t="shared" si="60"/>
        <v>0</v>
      </c>
      <c r="AG101" s="13">
        <f t="shared" si="60"/>
        <v>0</v>
      </c>
      <c r="AH101" s="101">
        <f t="shared" si="43"/>
        <v>103915</v>
      </c>
      <c r="AI101" s="101">
        <f t="shared" si="44"/>
        <v>0</v>
      </c>
      <c r="AJ101" s="101">
        <f t="shared" si="45"/>
        <v>0</v>
      </c>
      <c r="AK101" s="101">
        <f t="shared" si="46"/>
        <v>103915</v>
      </c>
      <c r="AL101" s="101">
        <f t="shared" si="47"/>
        <v>0</v>
      </c>
    </row>
    <row r="102" spans="1:38" s="2" customFormat="1" ht="47.25" hidden="1">
      <c r="A102" s="6" t="s">
        <v>142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>
        <f aca="true" t="shared" si="62" ref="Z102:Z138">B102+J102+R102</f>
        <v>0</v>
      </c>
      <c r="AA102" s="4">
        <f aca="true" t="shared" si="63" ref="AA102:AA138">C102+K102+S102</f>
        <v>0</v>
      </c>
      <c r="AB102" s="4">
        <f aca="true" t="shared" si="64" ref="AB102:AB138">D102+L102+T102</f>
        <v>0</v>
      </c>
      <c r="AC102" s="4">
        <f aca="true" t="shared" si="65" ref="AC102:AC138">E102+M102+U102</f>
        <v>0</v>
      </c>
      <c r="AD102" s="4">
        <f aca="true" t="shared" si="66" ref="AD102:AD138">F102+N102+V102</f>
        <v>0</v>
      </c>
      <c r="AE102" s="4">
        <f aca="true" t="shared" si="67" ref="AE102:AE138">G102+O102+W102</f>
        <v>0</v>
      </c>
      <c r="AF102" s="4">
        <f aca="true" t="shared" si="68" ref="AF102:AF138">H102+P102+X102</f>
        <v>0</v>
      </c>
      <c r="AG102" s="4">
        <f aca="true" t="shared" si="69" ref="AG102:AG138">I102+Q102+Y102</f>
        <v>0</v>
      </c>
      <c r="AH102" s="101">
        <f t="shared" si="43"/>
        <v>0</v>
      </c>
      <c r="AI102" s="101">
        <f t="shared" si="44"/>
        <v>0</v>
      </c>
      <c r="AJ102" s="101">
        <f t="shared" si="45"/>
        <v>0</v>
      </c>
      <c r="AK102" s="101">
        <f t="shared" si="46"/>
        <v>0</v>
      </c>
      <c r="AL102" s="101">
        <f t="shared" si="47"/>
        <v>0</v>
      </c>
    </row>
    <row r="103" spans="1:38" s="2" customFormat="1" ht="31.5" hidden="1">
      <c r="A103" s="6" t="s">
        <v>143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>
        <f t="shared" si="62"/>
        <v>0</v>
      </c>
      <c r="AA103" s="4">
        <f t="shared" si="63"/>
        <v>0</v>
      </c>
      <c r="AB103" s="4">
        <f t="shared" si="64"/>
        <v>0</v>
      </c>
      <c r="AC103" s="4">
        <f t="shared" si="65"/>
        <v>0</v>
      </c>
      <c r="AD103" s="4">
        <f t="shared" si="66"/>
        <v>0</v>
      </c>
      <c r="AE103" s="4">
        <f t="shared" si="67"/>
        <v>0</v>
      </c>
      <c r="AF103" s="4">
        <f t="shared" si="68"/>
        <v>0</v>
      </c>
      <c r="AG103" s="4">
        <f t="shared" si="69"/>
        <v>0</v>
      </c>
      <c r="AH103" s="101">
        <f t="shared" si="43"/>
        <v>0</v>
      </c>
      <c r="AI103" s="101">
        <f t="shared" si="44"/>
        <v>0</v>
      </c>
      <c r="AJ103" s="101">
        <f t="shared" si="45"/>
        <v>0</v>
      </c>
      <c r="AK103" s="101">
        <f t="shared" si="46"/>
        <v>0</v>
      </c>
      <c r="AL103" s="101">
        <f t="shared" si="47"/>
        <v>0</v>
      </c>
    </row>
    <row r="104" spans="1:38" s="2" customFormat="1" ht="31.5" hidden="1">
      <c r="A104" s="6" t="s">
        <v>144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f t="shared" si="62"/>
        <v>0</v>
      </c>
      <c r="AA104" s="4">
        <f t="shared" si="63"/>
        <v>0</v>
      </c>
      <c r="AB104" s="4">
        <f t="shared" si="64"/>
        <v>0</v>
      </c>
      <c r="AC104" s="4">
        <f t="shared" si="65"/>
        <v>0</v>
      </c>
      <c r="AD104" s="4">
        <f t="shared" si="66"/>
        <v>0</v>
      </c>
      <c r="AE104" s="4">
        <f t="shared" si="67"/>
        <v>0</v>
      </c>
      <c r="AF104" s="4">
        <f t="shared" si="68"/>
        <v>0</v>
      </c>
      <c r="AG104" s="4">
        <f t="shared" si="69"/>
        <v>0</v>
      </c>
      <c r="AH104" s="101">
        <f t="shared" si="43"/>
        <v>0</v>
      </c>
      <c r="AI104" s="101">
        <f t="shared" si="44"/>
        <v>0</v>
      </c>
      <c r="AJ104" s="101">
        <f t="shared" si="45"/>
        <v>0</v>
      </c>
      <c r="AK104" s="101">
        <f t="shared" si="46"/>
        <v>0</v>
      </c>
      <c r="AL104" s="101">
        <f t="shared" si="47"/>
        <v>0</v>
      </c>
    </row>
    <row r="105" spans="1:38" s="2" customFormat="1" ht="31.5" hidden="1">
      <c r="A105" s="6" t="s">
        <v>145</v>
      </c>
      <c r="B105" s="4">
        <f>B106+B107+B108+B109+B110+B111+B112+B113+B114+B115</f>
        <v>0</v>
      </c>
      <c r="C105" s="4">
        <f>C106+C107+C108+C109+C110+C111+C112+C113+C114+C115</f>
        <v>0</v>
      </c>
      <c r="D105" s="4">
        <f>D106+D107+D108+D109+D110+D111+D112+D113+D114+D115</f>
        <v>0</v>
      </c>
      <c r="E105" s="4">
        <f aca="true" t="shared" si="70" ref="E105:Y105">E106+E107+E108+E109+E110+E111+E112+E113+E114+E115</f>
        <v>0</v>
      </c>
      <c r="F105" s="4">
        <f t="shared" si="70"/>
        <v>0</v>
      </c>
      <c r="G105" s="4">
        <f t="shared" si="70"/>
        <v>0</v>
      </c>
      <c r="H105" s="4">
        <f t="shared" si="70"/>
        <v>0</v>
      </c>
      <c r="I105" s="4">
        <f t="shared" si="70"/>
        <v>0</v>
      </c>
      <c r="J105" s="4">
        <f t="shared" si="70"/>
        <v>0</v>
      </c>
      <c r="K105" s="4">
        <f>K106+K107+K108+K109+K110+K111+K112+K113+K114+K115</f>
        <v>0</v>
      </c>
      <c r="L105" s="4">
        <f>L106+L107+L108+L109+L110+L111+L112+L113+L114+L115</f>
        <v>0</v>
      </c>
      <c r="M105" s="4">
        <f t="shared" si="70"/>
        <v>0</v>
      </c>
      <c r="N105" s="4">
        <f t="shared" si="70"/>
        <v>0</v>
      </c>
      <c r="O105" s="4">
        <f t="shared" si="70"/>
        <v>0</v>
      </c>
      <c r="P105" s="4">
        <f t="shared" si="70"/>
        <v>0</v>
      </c>
      <c r="Q105" s="4">
        <f t="shared" si="70"/>
        <v>0</v>
      </c>
      <c r="R105" s="4">
        <f t="shared" si="70"/>
        <v>0</v>
      </c>
      <c r="S105" s="4">
        <f>S106+S107+S108+S109+S110+S111+S112+S113+S114+S115</f>
        <v>0</v>
      </c>
      <c r="T105" s="4">
        <f>T106+T107+T108+T109+T110+T111+T112+T113+T114+T115</f>
        <v>0</v>
      </c>
      <c r="U105" s="4">
        <f t="shared" si="70"/>
        <v>0</v>
      </c>
      <c r="V105" s="4">
        <f t="shared" si="70"/>
        <v>0</v>
      </c>
      <c r="W105" s="4">
        <f t="shared" si="70"/>
        <v>0</v>
      </c>
      <c r="X105" s="4">
        <f t="shared" si="70"/>
        <v>0</v>
      </c>
      <c r="Y105" s="4">
        <f t="shared" si="70"/>
        <v>0</v>
      </c>
      <c r="Z105" s="4">
        <f t="shared" si="62"/>
        <v>0</v>
      </c>
      <c r="AA105" s="4">
        <f t="shared" si="63"/>
        <v>0</v>
      </c>
      <c r="AB105" s="4">
        <f t="shared" si="64"/>
        <v>0</v>
      </c>
      <c r="AC105" s="4">
        <f t="shared" si="65"/>
        <v>0</v>
      </c>
      <c r="AD105" s="4">
        <f t="shared" si="66"/>
        <v>0</v>
      </c>
      <c r="AE105" s="4">
        <f t="shared" si="67"/>
        <v>0</v>
      </c>
      <c r="AF105" s="4">
        <f t="shared" si="68"/>
        <v>0</v>
      </c>
      <c r="AG105" s="4">
        <f t="shared" si="69"/>
        <v>0</v>
      </c>
      <c r="AH105" s="101">
        <f t="shared" si="43"/>
        <v>0</v>
      </c>
      <c r="AI105" s="101">
        <f t="shared" si="44"/>
        <v>0</v>
      </c>
      <c r="AJ105" s="101">
        <f t="shared" si="45"/>
        <v>0</v>
      </c>
      <c r="AK105" s="101">
        <f t="shared" si="46"/>
        <v>0</v>
      </c>
      <c r="AL105" s="101">
        <f t="shared" si="47"/>
        <v>0</v>
      </c>
    </row>
    <row r="106" spans="1:38" s="2" customFormat="1" ht="15.75" hidden="1">
      <c r="A106" s="78" t="s">
        <v>358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>
        <f t="shared" si="62"/>
        <v>0</v>
      </c>
      <c r="AA106" s="4">
        <f t="shared" si="63"/>
        <v>0</v>
      </c>
      <c r="AB106" s="4">
        <f aca="true" t="shared" si="71" ref="AB106:AB115">D106+L106+T106</f>
        <v>0</v>
      </c>
      <c r="AC106" s="4">
        <f t="shared" si="65"/>
        <v>0</v>
      </c>
      <c r="AD106" s="4">
        <f t="shared" si="66"/>
        <v>0</v>
      </c>
      <c r="AE106" s="4">
        <f t="shared" si="67"/>
        <v>0</v>
      </c>
      <c r="AF106" s="4">
        <f t="shared" si="68"/>
        <v>0</v>
      </c>
      <c r="AG106" s="4">
        <f t="shared" si="69"/>
        <v>0</v>
      </c>
      <c r="AH106" s="101">
        <f t="shared" si="43"/>
        <v>0</v>
      </c>
      <c r="AI106" s="101">
        <f t="shared" si="44"/>
        <v>0</v>
      </c>
      <c r="AJ106" s="101">
        <f t="shared" si="45"/>
        <v>0</v>
      </c>
      <c r="AK106" s="101">
        <f t="shared" si="46"/>
        <v>0</v>
      </c>
      <c r="AL106" s="101">
        <f t="shared" si="47"/>
        <v>0</v>
      </c>
    </row>
    <row r="107" spans="1:38" s="2" customFormat="1" ht="15.75" hidden="1">
      <c r="A107" s="78" t="s">
        <v>359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>
        <f t="shared" si="62"/>
        <v>0</v>
      </c>
      <c r="AA107" s="4">
        <f t="shared" si="63"/>
        <v>0</v>
      </c>
      <c r="AB107" s="4">
        <f t="shared" si="71"/>
        <v>0</v>
      </c>
      <c r="AC107" s="4">
        <f t="shared" si="65"/>
        <v>0</v>
      </c>
      <c r="AD107" s="4">
        <f t="shared" si="66"/>
        <v>0</v>
      </c>
      <c r="AE107" s="4">
        <f t="shared" si="67"/>
        <v>0</v>
      </c>
      <c r="AF107" s="4">
        <f t="shared" si="68"/>
        <v>0</v>
      </c>
      <c r="AG107" s="4">
        <f t="shared" si="69"/>
        <v>0</v>
      </c>
      <c r="AH107" s="101">
        <f t="shared" si="43"/>
        <v>0</v>
      </c>
      <c r="AI107" s="101">
        <f t="shared" si="44"/>
        <v>0</v>
      </c>
      <c r="AJ107" s="101">
        <f t="shared" si="45"/>
        <v>0</v>
      </c>
      <c r="AK107" s="101">
        <f t="shared" si="46"/>
        <v>0</v>
      </c>
      <c r="AL107" s="101">
        <f t="shared" si="47"/>
        <v>0</v>
      </c>
    </row>
    <row r="108" spans="1:38" s="2" customFormat="1" ht="31.5" hidden="1">
      <c r="A108" s="78" t="s">
        <v>360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>
        <f t="shared" si="62"/>
        <v>0</v>
      </c>
      <c r="AA108" s="4">
        <f t="shared" si="63"/>
        <v>0</v>
      </c>
      <c r="AB108" s="4">
        <f t="shared" si="71"/>
        <v>0</v>
      </c>
      <c r="AC108" s="4">
        <f t="shared" si="65"/>
        <v>0</v>
      </c>
      <c r="AD108" s="4">
        <f t="shared" si="66"/>
        <v>0</v>
      </c>
      <c r="AE108" s="4">
        <f t="shared" si="67"/>
        <v>0</v>
      </c>
      <c r="AF108" s="4">
        <f t="shared" si="68"/>
        <v>0</v>
      </c>
      <c r="AG108" s="4">
        <f t="shared" si="69"/>
        <v>0</v>
      </c>
      <c r="AH108" s="101">
        <f t="shared" si="43"/>
        <v>0</v>
      </c>
      <c r="AI108" s="101">
        <f t="shared" si="44"/>
        <v>0</v>
      </c>
      <c r="AJ108" s="101">
        <f t="shared" si="45"/>
        <v>0</v>
      </c>
      <c r="AK108" s="101">
        <f t="shared" si="46"/>
        <v>0</v>
      </c>
      <c r="AL108" s="101">
        <f t="shared" si="47"/>
        <v>0</v>
      </c>
    </row>
    <row r="109" spans="1:38" s="2" customFormat="1" ht="15.75" hidden="1">
      <c r="A109" s="78" t="s">
        <v>361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>
        <f t="shared" si="62"/>
        <v>0</v>
      </c>
      <c r="AA109" s="4">
        <f t="shared" si="63"/>
        <v>0</v>
      </c>
      <c r="AB109" s="4">
        <f t="shared" si="71"/>
        <v>0</v>
      </c>
      <c r="AC109" s="4">
        <f t="shared" si="65"/>
        <v>0</v>
      </c>
      <c r="AD109" s="4">
        <f t="shared" si="66"/>
        <v>0</v>
      </c>
      <c r="AE109" s="4">
        <f t="shared" si="67"/>
        <v>0</v>
      </c>
      <c r="AF109" s="4">
        <f t="shared" si="68"/>
        <v>0</v>
      </c>
      <c r="AG109" s="4">
        <f t="shared" si="69"/>
        <v>0</v>
      </c>
      <c r="AH109" s="101">
        <f t="shared" si="43"/>
        <v>0</v>
      </c>
      <c r="AI109" s="101">
        <f t="shared" si="44"/>
        <v>0</v>
      </c>
      <c r="AJ109" s="101">
        <f t="shared" si="45"/>
        <v>0</v>
      </c>
      <c r="AK109" s="101">
        <f t="shared" si="46"/>
        <v>0</v>
      </c>
      <c r="AL109" s="101">
        <f t="shared" si="47"/>
        <v>0</v>
      </c>
    </row>
    <row r="110" spans="1:38" s="2" customFormat="1" ht="15.75" hidden="1">
      <c r="A110" s="78" t="s">
        <v>362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>
        <f t="shared" si="62"/>
        <v>0</v>
      </c>
      <c r="AA110" s="4">
        <f t="shared" si="63"/>
        <v>0</v>
      </c>
      <c r="AB110" s="4">
        <f t="shared" si="71"/>
        <v>0</v>
      </c>
      <c r="AC110" s="4">
        <f t="shared" si="65"/>
        <v>0</v>
      </c>
      <c r="AD110" s="4">
        <f t="shared" si="66"/>
        <v>0</v>
      </c>
      <c r="AE110" s="4">
        <f t="shared" si="67"/>
        <v>0</v>
      </c>
      <c r="AF110" s="4">
        <f t="shared" si="68"/>
        <v>0</v>
      </c>
      <c r="AG110" s="4">
        <f t="shared" si="69"/>
        <v>0</v>
      </c>
      <c r="AH110" s="101">
        <f t="shared" si="43"/>
        <v>0</v>
      </c>
      <c r="AI110" s="101">
        <f t="shared" si="44"/>
        <v>0</v>
      </c>
      <c r="AJ110" s="101">
        <f t="shared" si="45"/>
        <v>0</v>
      </c>
      <c r="AK110" s="101">
        <f t="shared" si="46"/>
        <v>0</v>
      </c>
      <c r="AL110" s="101">
        <f t="shared" si="47"/>
        <v>0</v>
      </c>
    </row>
    <row r="111" spans="1:38" s="2" customFormat="1" ht="15.75" hidden="1">
      <c r="A111" s="78" t="s">
        <v>363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>
        <f t="shared" si="62"/>
        <v>0</v>
      </c>
      <c r="AA111" s="4">
        <f t="shared" si="63"/>
        <v>0</v>
      </c>
      <c r="AB111" s="4">
        <f t="shared" si="71"/>
        <v>0</v>
      </c>
      <c r="AC111" s="4">
        <f t="shared" si="65"/>
        <v>0</v>
      </c>
      <c r="AD111" s="4">
        <f t="shared" si="66"/>
        <v>0</v>
      </c>
      <c r="AE111" s="4">
        <f t="shared" si="67"/>
        <v>0</v>
      </c>
      <c r="AF111" s="4">
        <f t="shared" si="68"/>
        <v>0</v>
      </c>
      <c r="AG111" s="4">
        <f t="shared" si="69"/>
        <v>0</v>
      </c>
      <c r="AH111" s="101">
        <f t="shared" si="43"/>
        <v>0</v>
      </c>
      <c r="AI111" s="101">
        <f t="shared" si="44"/>
        <v>0</v>
      </c>
      <c r="AJ111" s="101">
        <f t="shared" si="45"/>
        <v>0</v>
      </c>
      <c r="AK111" s="101">
        <f t="shared" si="46"/>
        <v>0</v>
      </c>
      <c r="AL111" s="101">
        <f t="shared" si="47"/>
        <v>0</v>
      </c>
    </row>
    <row r="112" spans="1:38" s="2" customFormat="1" ht="31.5" hidden="1">
      <c r="A112" s="78" t="s">
        <v>364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>
        <f t="shared" si="62"/>
        <v>0</v>
      </c>
      <c r="AA112" s="4">
        <f t="shared" si="63"/>
        <v>0</v>
      </c>
      <c r="AB112" s="4">
        <f t="shared" si="71"/>
        <v>0</v>
      </c>
      <c r="AC112" s="4">
        <f t="shared" si="65"/>
        <v>0</v>
      </c>
      <c r="AD112" s="4">
        <f t="shared" si="66"/>
        <v>0</v>
      </c>
      <c r="AE112" s="4">
        <f t="shared" si="67"/>
        <v>0</v>
      </c>
      <c r="AF112" s="4">
        <f t="shared" si="68"/>
        <v>0</v>
      </c>
      <c r="AG112" s="4">
        <f t="shared" si="69"/>
        <v>0</v>
      </c>
      <c r="AH112" s="101">
        <f t="shared" si="43"/>
        <v>0</v>
      </c>
      <c r="AI112" s="101">
        <f t="shared" si="44"/>
        <v>0</v>
      </c>
      <c r="AJ112" s="101">
        <f t="shared" si="45"/>
        <v>0</v>
      </c>
      <c r="AK112" s="101">
        <f t="shared" si="46"/>
        <v>0</v>
      </c>
      <c r="AL112" s="101">
        <f t="shared" si="47"/>
        <v>0</v>
      </c>
    </row>
    <row r="113" spans="1:38" s="2" customFormat="1" ht="15.75" hidden="1">
      <c r="A113" s="78" t="s">
        <v>365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>
        <f t="shared" si="62"/>
        <v>0</v>
      </c>
      <c r="AA113" s="4">
        <f t="shared" si="63"/>
        <v>0</v>
      </c>
      <c r="AB113" s="4">
        <f t="shared" si="71"/>
        <v>0</v>
      </c>
      <c r="AC113" s="4">
        <f t="shared" si="65"/>
        <v>0</v>
      </c>
      <c r="AD113" s="4">
        <f t="shared" si="66"/>
        <v>0</v>
      </c>
      <c r="AE113" s="4">
        <f t="shared" si="67"/>
        <v>0</v>
      </c>
      <c r="AF113" s="4">
        <f t="shared" si="68"/>
        <v>0</v>
      </c>
      <c r="AG113" s="4">
        <f t="shared" si="69"/>
        <v>0</v>
      </c>
      <c r="AH113" s="101">
        <f t="shared" si="43"/>
        <v>0</v>
      </c>
      <c r="AI113" s="101">
        <f t="shared" si="44"/>
        <v>0</v>
      </c>
      <c r="AJ113" s="101">
        <f t="shared" si="45"/>
        <v>0</v>
      </c>
      <c r="AK113" s="101">
        <f t="shared" si="46"/>
        <v>0</v>
      </c>
      <c r="AL113" s="101">
        <f t="shared" si="47"/>
        <v>0</v>
      </c>
    </row>
    <row r="114" spans="1:38" s="2" customFormat="1" ht="31.5" hidden="1">
      <c r="A114" s="78" t="s">
        <v>366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>
        <f t="shared" si="62"/>
        <v>0</v>
      </c>
      <c r="AA114" s="4">
        <f t="shared" si="63"/>
        <v>0</v>
      </c>
      <c r="AB114" s="4">
        <f t="shared" si="71"/>
        <v>0</v>
      </c>
      <c r="AC114" s="4">
        <f t="shared" si="65"/>
        <v>0</v>
      </c>
      <c r="AD114" s="4">
        <f t="shared" si="66"/>
        <v>0</v>
      </c>
      <c r="AE114" s="4">
        <f t="shared" si="67"/>
        <v>0</v>
      </c>
      <c r="AF114" s="4">
        <f t="shared" si="68"/>
        <v>0</v>
      </c>
      <c r="AG114" s="4">
        <f t="shared" si="69"/>
        <v>0</v>
      </c>
      <c r="AH114" s="101">
        <f t="shared" si="43"/>
        <v>0</v>
      </c>
      <c r="AI114" s="101">
        <f t="shared" si="44"/>
        <v>0</v>
      </c>
      <c r="AJ114" s="101">
        <f t="shared" si="45"/>
        <v>0</v>
      </c>
      <c r="AK114" s="101">
        <f t="shared" si="46"/>
        <v>0</v>
      </c>
      <c r="AL114" s="101">
        <f t="shared" si="47"/>
        <v>0</v>
      </c>
    </row>
    <row r="115" spans="1:38" s="2" customFormat="1" ht="31.5" hidden="1">
      <c r="A115" s="78" t="s">
        <v>367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>
        <f t="shared" si="62"/>
        <v>0</v>
      </c>
      <c r="AA115" s="4">
        <f t="shared" si="63"/>
        <v>0</v>
      </c>
      <c r="AB115" s="4">
        <f t="shared" si="71"/>
        <v>0</v>
      </c>
      <c r="AC115" s="4">
        <f t="shared" si="65"/>
        <v>0</v>
      </c>
      <c r="AD115" s="4">
        <f t="shared" si="66"/>
        <v>0</v>
      </c>
      <c r="AE115" s="4">
        <f t="shared" si="67"/>
        <v>0</v>
      </c>
      <c r="AF115" s="4">
        <f t="shared" si="68"/>
        <v>0</v>
      </c>
      <c r="AG115" s="4">
        <f t="shared" si="69"/>
        <v>0</v>
      </c>
      <c r="AH115" s="101">
        <f t="shared" si="43"/>
        <v>0</v>
      </c>
      <c r="AI115" s="101">
        <f t="shared" si="44"/>
        <v>0</v>
      </c>
      <c r="AJ115" s="101">
        <f t="shared" si="45"/>
        <v>0</v>
      </c>
      <c r="AK115" s="101">
        <f t="shared" si="46"/>
        <v>0</v>
      </c>
      <c r="AL115" s="101">
        <f t="shared" si="47"/>
        <v>0</v>
      </c>
    </row>
    <row r="116" spans="1:38" s="2" customFormat="1" ht="47.25" hidden="1">
      <c r="A116" s="6" t="s">
        <v>146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>
        <f t="shared" si="62"/>
        <v>0</v>
      </c>
      <c r="AA116" s="4">
        <f t="shared" si="63"/>
        <v>0</v>
      </c>
      <c r="AB116" s="4">
        <f t="shared" si="64"/>
        <v>0</v>
      </c>
      <c r="AC116" s="4">
        <f t="shared" si="65"/>
        <v>0</v>
      </c>
      <c r="AD116" s="4">
        <f t="shared" si="66"/>
        <v>0</v>
      </c>
      <c r="AE116" s="4">
        <f t="shared" si="67"/>
        <v>0</v>
      </c>
      <c r="AF116" s="4">
        <f t="shared" si="68"/>
        <v>0</v>
      </c>
      <c r="AG116" s="4">
        <f t="shared" si="69"/>
        <v>0</v>
      </c>
      <c r="AH116" s="101">
        <f t="shared" si="43"/>
        <v>0</v>
      </c>
      <c r="AI116" s="101">
        <f t="shared" si="44"/>
        <v>0</v>
      </c>
      <c r="AJ116" s="101">
        <f t="shared" si="45"/>
        <v>0</v>
      </c>
      <c r="AK116" s="101">
        <f t="shared" si="46"/>
        <v>0</v>
      </c>
      <c r="AL116" s="101">
        <f t="shared" si="47"/>
        <v>0</v>
      </c>
    </row>
    <row r="117" spans="1:38" s="2" customFormat="1" ht="31.5" hidden="1">
      <c r="A117" s="6" t="s">
        <v>147</v>
      </c>
      <c r="B117" s="4">
        <f>B118+B119+B120+B121+B122+B123+B124+B125+B126</f>
        <v>0</v>
      </c>
      <c r="C117" s="4">
        <f>C118+C119+C120+C121+C122+C123+C124+C125+C126</f>
        <v>0</v>
      </c>
      <c r="D117" s="4">
        <f>D118+D119+D120+D121+D122+D123+D124+D125+D126</f>
        <v>0</v>
      </c>
      <c r="E117" s="4">
        <f aca="true" t="shared" si="72" ref="E117:Y117">E118+E119+E120+E121+E122+E123+E124+E125+E126</f>
        <v>0</v>
      </c>
      <c r="F117" s="4">
        <f t="shared" si="72"/>
        <v>0</v>
      </c>
      <c r="G117" s="4">
        <f t="shared" si="72"/>
        <v>0</v>
      </c>
      <c r="H117" s="4">
        <f t="shared" si="72"/>
        <v>0</v>
      </c>
      <c r="I117" s="4">
        <f t="shared" si="72"/>
        <v>0</v>
      </c>
      <c r="J117" s="4">
        <f t="shared" si="72"/>
        <v>0</v>
      </c>
      <c r="K117" s="4">
        <f>K118+K119+K120+K121+K122+K123+K124+K125+K126</f>
        <v>0</v>
      </c>
      <c r="L117" s="4">
        <f>L118+L119+L120+L121+L122+L123+L124+L125+L126</f>
        <v>0</v>
      </c>
      <c r="M117" s="4">
        <f t="shared" si="72"/>
        <v>0</v>
      </c>
      <c r="N117" s="4">
        <f t="shared" si="72"/>
        <v>0</v>
      </c>
      <c r="O117" s="4">
        <f t="shared" si="72"/>
        <v>0</v>
      </c>
      <c r="P117" s="4">
        <f t="shared" si="72"/>
        <v>0</v>
      </c>
      <c r="Q117" s="4">
        <f t="shared" si="72"/>
        <v>0</v>
      </c>
      <c r="R117" s="4">
        <f t="shared" si="72"/>
        <v>0</v>
      </c>
      <c r="S117" s="4">
        <f>S118+S119+S120+S121+S122+S123+S124+S125+S126</f>
        <v>0</v>
      </c>
      <c r="T117" s="4">
        <f>T118+T119+T120+T121+T122+T123+T124+T125+T126</f>
        <v>0</v>
      </c>
      <c r="U117" s="4">
        <f t="shared" si="72"/>
        <v>0</v>
      </c>
      <c r="V117" s="4">
        <f t="shared" si="72"/>
        <v>0</v>
      </c>
      <c r="W117" s="4">
        <f t="shared" si="72"/>
        <v>0</v>
      </c>
      <c r="X117" s="4">
        <f t="shared" si="72"/>
        <v>0</v>
      </c>
      <c r="Y117" s="4">
        <f t="shared" si="72"/>
        <v>0</v>
      </c>
      <c r="Z117" s="4">
        <f t="shared" si="62"/>
        <v>0</v>
      </c>
      <c r="AA117" s="4">
        <f t="shared" si="63"/>
        <v>0</v>
      </c>
      <c r="AB117" s="4">
        <f t="shared" si="64"/>
        <v>0</v>
      </c>
      <c r="AC117" s="4">
        <f t="shared" si="65"/>
        <v>0</v>
      </c>
      <c r="AD117" s="4">
        <f t="shared" si="66"/>
        <v>0</v>
      </c>
      <c r="AE117" s="4">
        <f t="shared" si="67"/>
        <v>0</v>
      </c>
      <c r="AF117" s="4">
        <f t="shared" si="68"/>
        <v>0</v>
      </c>
      <c r="AG117" s="4">
        <f t="shared" si="69"/>
        <v>0</v>
      </c>
      <c r="AH117" s="101">
        <f t="shared" si="43"/>
        <v>0</v>
      </c>
      <c r="AI117" s="101">
        <f t="shared" si="44"/>
        <v>0</v>
      </c>
      <c r="AJ117" s="101">
        <f t="shared" si="45"/>
        <v>0</v>
      </c>
      <c r="AK117" s="101">
        <f t="shared" si="46"/>
        <v>0</v>
      </c>
      <c r="AL117" s="101">
        <f t="shared" si="47"/>
        <v>0</v>
      </c>
    </row>
    <row r="118" spans="1:38" s="2" customFormat="1" ht="15.75" hidden="1">
      <c r="A118" s="78" t="s">
        <v>368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>
        <f t="shared" si="62"/>
        <v>0</v>
      </c>
      <c r="AA118" s="4">
        <f t="shared" si="63"/>
        <v>0</v>
      </c>
      <c r="AB118" s="4">
        <f t="shared" si="64"/>
        <v>0</v>
      </c>
      <c r="AC118" s="4">
        <f t="shared" si="65"/>
        <v>0</v>
      </c>
      <c r="AD118" s="4">
        <f t="shared" si="66"/>
        <v>0</v>
      </c>
      <c r="AE118" s="4">
        <f t="shared" si="67"/>
        <v>0</v>
      </c>
      <c r="AF118" s="4">
        <f t="shared" si="68"/>
        <v>0</v>
      </c>
      <c r="AG118" s="4">
        <f t="shared" si="69"/>
        <v>0</v>
      </c>
      <c r="AH118" s="101">
        <f t="shared" si="43"/>
        <v>0</v>
      </c>
      <c r="AI118" s="101">
        <f t="shared" si="44"/>
        <v>0</v>
      </c>
      <c r="AJ118" s="101">
        <f t="shared" si="45"/>
        <v>0</v>
      </c>
      <c r="AK118" s="101">
        <f t="shared" si="46"/>
        <v>0</v>
      </c>
      <c r="AL118" s="101">
        <f t="shared" si="47"/>
        <v>0</v>
      </c>
    </row>
    <row r="119" spans="1:38" s="2" customFormat="1" ht="15.75" hidden="1">
      <c r="A119" s="78" t="s">
        <v>369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>
        <f t="shared" si="62"/>
        <v>0</v>
      </c>
      <c r="AA119" s="4">
        <f t="shared" si="63"/>
        <v>0</v>
      </c>
      <c r="AB119" s="4">
        <f t="shared" si="64"/>
        <v>0</v>
      </c>
      <c r="AC119" s="4">
        <f t="shared" si="65"/>
        <v>0</v>
      </c>
      <c r="AD119" s="4">
        <f t="shared" si="66"/>
        <v>0</v>
      </c>
      <c r="AE119" s="4">
        <f t="shared" si="67"/>
        <v>0</v>
      </c>
      <c r="AF119" s="4">
        <f t="shared" si="68"/>
        <v>0</v>
      </c>
      <c r="AG119" s="4">
        <f t="shared" si="69"/>
        <v>0</v>
      </c>
      <c r="AH119" s="101">
        <f t="shared" si="43"/>
        <v>0</v>
      </c>
      <c r="AI119" s="101">
        <f t="shared" si="44"/>
        <v>0</v>
      </c>
      <c r="AJ119" s="101">
        <f t="shared" si="45"/>
        <v>0</v>
      </c>
      <c r="AK119" s="101">
        <f t="shared" si="46"/>
        <v>0</v>
      </c>
      <c r="AL119" s="101">
        <f t="shared" si="47"/>
        <v>0</v>
      </c>
    </row>
    <row r="120" spans="1:38" s="2" customFormat="1" ht="15.75" hidden="1">
      <c r="A120" s="78" t="s">
        <v>370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>
        <f t="shared" si="62"/>
        <v>0</v>
      </c>
      <c r="AA120" s="4">
        <f t="shared" si="63"/>
        <v>0</v>
      </c>
      <c r="AB120" s="4">
        <f t="shared" si="64"/>
        <v>0</v>
      </c>
      <c r="AC120" s="4">
        <f t="shared" si="65"/>
        <v>0</v>
      </c>
      <c r="AD120" s="4">
        <f t="shared" si="66"/>
        <v>0</v>
      </c>
      <c r="AE120" s="4">
        <f t="shared" si="67"/>
        <v>0</v>
      </c>
      <c r="AF120" s="4">
        <f t="shared" si="68"/>
        <v>0</v>
      </c>
      <c r="AG120" s="4">
        <f t="shared" si="69"/>
        <v>0</v>
      </c>
      <c r="AH120" s="101">
        <f t="shared" si="43"/>
        <v>0</v>
      </c>
      <c r="AI120" s="101">
        <f t="shared" si="44"/>
        <v>0</v>
      </c>
      <c r="AJ120" s="101">
        <f t="shared" si="45"/>
        <v>0</v>
      </c>
      <c r="AK120" s="101">
        <f t="shared" si="46"/>
        <v>0</v>
      </c>
      <c r="AL120" s="101">
        <f t="shared" si="47"/>
        <v>0</v>
      </c>
    </row>
    <row r="121" spans="1:38" s="2" customFormat="1" ht="15.75" hidden="1">
      <c r="A121" s="78" t="s">
        <v>371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>
        <f t="shared" si="62"/>
        <v>0</v>
      </c>
      <c r="AA121" s="4">
        <f t="shared" si="63"/>
        <v>0</v>
      </c>
      <c r="AB121" s="4">
        <f t="shared" si="64"/>
        <v>0</v>
      </c>
      <c r="AC121" s="4">
        <f t="shared" si="65"/>
        <v>0</v>
      </c>
      <c r="AD121" s="4">
        <f t="shared" si="66"/>
        <v>0</v>
      </c>
      <c r="AE121" s="4">
        <f t="shared" si="67"/>
        <v>0</v>
      </c>
      <c r="AF121" s="4">
        <f t="shared" si="68"/>
        <v>0</v>
      </c>
      <c r="AG121" s="4">
        <f t="shared" si="69"/>
        <v>0</v>
      </c>
      <c r="AH121" s="101">
        <f t="shared" si="43"/>
        <v>0</v>
      </c>
      <c r="AI121" s="101">
        <f t="shared" si="44"/>
        <v>0</v>
      </c>
      <c r="AJ121" s="101">
        <f t="shared" si="45"/>
        <v>0</v>
      </c>
      <c r="AK121" s="101">
        <f t="shared" si="46"/>
        <v>0</v>
      </c>
      <c r="AL121" s="101">
        <f t="shared" si="47"/>
        <v>0</v>
      </c>
    </row>
    <row r="122" spans="1:38" s="2" customFormat="1" ht="15.75" hidden="1">
      <c r="A122" s="78" t="s">
        <v>372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>
        <f t="shared" si="62"/>
        <v>0</v>
      </c>
      <c r="AA122" s="4">
        <f t="shared" si="63"/>
        <v>0</v>
      </c>
      <c r="AB122" s="4">
        <f t="shared" si="64"/>
        <v>0</v>
      </c>
      <c r="AC122" s="4">
        <f t="shared" si="65"/>
        <v>0</v>
      </c>
      <c r="AD122" s="4">
        <f t="shared" si="66"/>
        <v>0</v>
      </c>
      <c r="AE122" s="4">
        <f t="shared" si="67"/>
        <v>0</v>
      </c>
      <c r="AF122" s="4">
        <f t="shared" si="68"/>
        <v>0</v>
      </c>
      <c r="AG122" s="4">
        <f t="shared" si="69"/>
        <v>0</v>
      </c>
      <c r="AH122" s="101">
        <f t="shared" si="43"/>
        <v>0</v>
      </c>
      <c r="AI122" s="101">
        <f t="shared" si="44"/>
        <v>0</v>
      </c>
      <c r="AJ122" s="101">
        <f t="shared" si="45"/>
        <v>0</v>
      </c>
      <c r="AK122" s="101">
        <f t="shared" si="46"/>
        <v>0</v>
      </c>
      <c r="AL122" s="101">
        <f t="shared" si="47"/>
        <v>0</v>
      </c>
    </row>
    <row r="123" spans="1:38" s="2" customFormat="1" ht="31.5" hidden="1">
      <c r="A123" s="78" t="s">
        <v>373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>
        <f t="shared" si="62"/>
        <v>0</v>
      </c>
      <c r="AA123" s="4">
        <f t="shared" si="63"/>
        <v>0</v>
      </c>
      <c r="AB123" s="4">
        <f t="shared" si="64"/>
        <v>0</v>
      </c>
      <c r="AC123" s="4">
        <f t="shared" si="65"/>
        <v>0</v>
      </c>
      <c r="AD123" s="4">
        <f t="shared" si="66"/>
        <v>0</v>
      </c>
      <c r="AE123" s="4">
        <f t="shared" si="67"/>
        <v>0</v>
      </c>
      <c r="AF123" s="4">
        <f t="shared" si="68"/>
        <v>0</v>
      </c>
      <c r="AG123" s="4">
        <f t="shared" si="69"/>
        <v>0</v>
      </c>
      <c r="AH123" s="101">
        <f t="shared" si="43"/>
        <v>0</v>
      </c>
      <c r="AI123" s="101">
        <f t="shared" si="44"/>
        <v>0</v>
      </c>
      <c r="AJ123" s="101">
        <f t="shared" si="45"/>
        <v>0</v>
      </c>
      <c r="AK123" s="101">
        <f t="shared" si="46"/>
        <v>0</v>
      </c>
      <c r="AL123" s="101">
        <f t="shared" si="47"/>
        <v>0</v>
      </c>
    </row>
    <row r="124" spans="1:38" s="2" customFormat="1" ht="31.5" hidden="1">
      <c r="A124" s="78" t="s">
        <v>374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>
        <f t="shared" si="62"/>
        <v>0</v>
      </c>
      <c r="AA124" s="4">
        <f t="shared" si="63"/>
        <v>0</v>
      </c>
      <c r="AB124" s="4">
        <f t="shared" si="64"/>
        <v>0</v>
      </c>
      <c r="AC124" s="4">
        <f t="shared" si="65"/>
        <v>0</v>
      </c>
      <c r="AD124" s="4">
        <f t="shared" si="66"/>
        <v>0</v>
      </c>
      <c r="AE124" s="4">
        <f t="shared" si="67"/>
        <v>0</v>
      </c>
      <c r="AF124" s="4">
        <f t="shared" si="68"/>
        <v>0</v>
      </c>
      <c r="AG124" s="4">
        <f t="shared" si="69"/>
        <v>0</v>
      </c>
      <c r="AH124" s="101">
        <f t="shared" si="43"/>
        <v>0</v>
      </c>
      <c r="AI124" s="101">
        <f t="shared" si="44"/>
        <v>0</v>
      </c>
      <c r="AJ124" s="101">
        <f t="shared" si="45"/>
        <v>0</v>
      </c>
      <c r="AK124" s="101">
        <f t="shared" si="46"/>
        <v>0</v>
      </c>
      <c r="AL124" s="101">
        <f t="shared" si="47"/>
        <v>0</v>
      </c>
    </row>
    <row r="125" spans="1:38" s="2" customFormat="1" ht="15.75" hidden="1">
      <c r="A125" s="78" t="s">
        <v>375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>
        <f t="shared" si="62"/>
        <v>0</v>
      </c>
      <c r="AA125" s="4">
        <f t="shared" si="63"/>
        <v>0</v>
      </c>
      <c r="AB125" s="4">
        <f t="shared" si="64"/>
        <v>0</v>
      </c>
      <c r="AC125" s="4">
        <f t="shared" si="65"/>
        <v>0</v>
      </c>
      <c r="AD125" s="4">
        <f t="shared" si="66"/>
        <v>0</v>
      </c>
      <c r="AE125" s="4">
        <f t="shared" si="67"/>
        <v>0</v>
      </c>
      <c r="AF125" s="4">
        <f t="shared" si="68"/>
        <v>0</v>
      </c>
      <c r="AG125" s="4">
        <f t="shared" si="69"/>
        <v>0</v>
      </c>
      <c r="AH125" s="101">
        <f t="shared" si="43"/>
        <v>0</v>
      </c>
      <c r="AI125" s="101">
        <f t="shared" si="44"/>
        <v>0</v>
      </c>
      <c r="AJ125" s="101">
        <f t="shared" si="45"/>
        <v>0</v>
      </c>
      <c r="AK125" s="101">
        <f t="shared" si="46"/>
        <v>0</v>
      </c>
      <c r="AL125" s="101">
        <f t="shared" si="47"/>
        <v>0</v>
      </c>
    </row>
    <row r="126" spans="1:38" s="2" customFormat="1" ht="15.75" hidden="1">
      <c r="A126" s="78" t="s">
        <v>376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>
        <f t="shared" si="62"/>
        <v>0</v>
      </c>
      <c r="AA126" s="4">
        <f t="shared" si="63"/>
        <v>0</v>
      </c>
      <c r="AB126" s="4">
        <f t="shared" si="64"/>
        <v>0</v>
      </c>
      <c r="AC126" s="4">
        <f t="shared" si="65"/>
        <v>0</v>
      </c>
      <c r="AD126" s="4">
        <f t="shared" si="66"/>
        <v>0</v>
      </c>
      <c r="AE126" s="4">
        <f t="shared" si="67"/>
        <v>0</v>
      </c>
      <c r="AF126" s="4">
        <f t="shared" si="68"/>
        <v>0</v>
      </c>
      <c r="AG126" s="4">
        <f t="shared" si="69"/>
        <v>0</v>
      </c>
      <c r="AH126" s="101">
        <f t="shared" si="43"/>
        <v>0</v>
      </c>
      <c r="AI126" s="101">
        <f t="shared" si="44"/>
        <v>0</v>
      </c>
      <c r="AJ126" s="101">
        <f t="shared" si="45"/>
        <v>0</v>
      </c>
      <c r="AK126" s="101">
        <f t="shared" si="46"/>
        <v>0</v>
      </c>
      <c r="AL126" s="101">
        <f t="shared" si="47"/>
        <v>0</v>
      </c>
    </row>
    <row r="127" spans="1:38" s="2" customFormat="1" ht="15.75" hidden="1">
      <c r="A127" s="6" t="s">
        <v>148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>
        <f t="shared" si="62"/>
        <v>0</v>
      </c>
      <c r="AA127" s="4">
        <f t="shared" si="63"/>
        <v>0</v>
      </c>
      <c r="AB127" s="4">
        <f t="shared" si="64"/>
        <v>0</v>
      </c>
      <c r="AC127" s="4">
        <f t="shared" si="65"/>
        <v>0</v>
      </c>
      <c r="AD127" s="4">
        <f t="shared" si="66"/>
        <v>0</v>
      </c>
      <c r="AE127" s="4">
        <f t="shared" si="67"/>
        <v>0</v>
      </c>
      <c r="AF127" s="4">
        <f t="shared" si="68"/>
        <v>0</v>
      </c>
      <c r="AG127" s="4">
        <f t="shared" si="69"/>
        <v>0</v>
      </c>
      <c r="AH127" s="101">
        <f t="shared" si="43"/>
        <v>0</v>
      </c>
      <c r="AI127" s="101">
        <f t="shared" si="44"/>
        <v>0</v>
      </c>
      <c r="AJ127" s="101">
        <f t="shared" si="45"/>
        <v>0</v>
      </c>
      <c r="AK127" s="101">
        <f t="shared" si="46"/>
        <v>0</v>
      </c>
      <c r="AL127" s="101">
        <f t="shared" si="47"/>
        <v>0</v>
      </c>
    </row>
    <row r="128" spans="1:38" s="2" customFormat="1" ht="31.5" hidden="1">
      <c r="A128" s="6" t="s">
        <v>377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>
        <f>B128+J128+R128</f>
        <v>0</v>
      </c>
      <c r="AA128" s="4">
        <f t="shared" si="63"/>
        <v>0</v>
      </c>
      <c r="AB128" s="4">
        <f aca="true" t="shared" si="73" ref="AB128:AG128">D128+L128+T128</f>
        <v>0</v>
      </c>
      <c r="AC128" s="4">
        <f t="shared" si="73"/>
        <v>0</v>
      </c>
      <c r="AD128" s="4">
        <f t="shared" si="73"/>
        <v>0</v>
      </c>
      <c r="AE128" s="4">
        <f t="shared" si="73"/>
        <v>0</v>
      </c>
      <c r="AF128" s="4">
        <f t="shared" si="73"/>
        <v>0</v>
      </c>
      <c r="AG128" s="4">
        <f t="shared" si="73"/>
        <v>0</v>
      </c>
      <c r="AH128" s="101">
        <f t="shared" si="43"/>
        <v>0</v>
      </c>
      <c r="AI128" s="101">
        <f t="shared" si="44"/>
        <v>0</v>
      </c>
      <c r="AJ128" s="101">
        <f t="shared" si="45"/>
        <v>0</v>
      </c>
      <c r="AK128" s="101">
        <f t="shared" si="46"/>
        <v>0</v>
      </c>
      <c r="AL128" s="101">
        <f t="shared" si="47"/>
        <v>0</v>
      </c>
    </row>
    <row r="129" spans="1:38" s="2" customFormat="1" ht="31.5" hidden="1">
      <c r="A129" s="6" t="s">
        <v>149</v>
      </c>
      <c r="B129" s="4">
        <f>B130+B131+B132+B133+B134+B135+B136+B137+B138</f>
        <v>0</v>
      </c>
      <c r="C129" s="4">
        <f>C130+C131+C132+C133+C134+C135+C136+C137+C138</f>
        <v>0</v>
      </c>
      <c r="D129" s="4">
        <f>D130+D131+D132+D133+D134+D135+D136+D137+D138</f>
        <v>0</v>
      </c>
      <c r="E129" s="4">
        <f aca="true" t="shared" si="74" ref="E129:Y129">E130+E131+E132+E133+E134+E135+E136+E137+E138</f>
        <v>0</v>
      </c>
      <c r="F129" s="4">
        <f t="shared" si="74"/>
        <v>0</v>
      </c>
      <c r="G129" s="4">
        <f t="shared" si="74"/>
        <v>0</v>
      </c>
      <c r="H129" s="4">
        <f t="shared" si="74"/>
        <v>0</v>
      </c>
      <c r="I129" s="4">
        <f t="shared" si="74"/>
        <v>0</v>
      </c>
      <c r="J129" s="4">
        <f t="shared" si="74"/>
        <v>0</v>
      </c>
      <c r="K129" s="4">
        <f>K130+K131+K132+K133+K134+K135+K136+K137+K138</f>
        <v>0</v>
      </c>
      <c r="L129" s="4">
        <f>L130+L131+L132+L133+L134+L135+L136+L137+L138</f>
        <v>0</v>
      </c>
      <c r="M129" s="4">
        <f t="shared" si="74"/>
        <v>0</v>
      </c>
      <c r="N129" s="4">
        <f t="shared" si="74"/>
        <v>0</v>
      </c>
      <c r="O129" s="4">
        <f t="shared" si="74"/>
        <v>0</v>
      </c>
      <c r="P129" s="4">
        <f t="shared" si="74"/>
        <v>0</v>
      </c>
      <c r="Q129" s="4">
        <f t="shared" si="74"/>
        <v>0</v>
      </c>
      <c r="R129" s="4">
        <f t="shared" si="74"/>
        <v>0</v>
      </c>
      <c r="S129" s="4">
        <f>S130+S131+S132+S133+S134+S135+S136+S137+S138</f>
        <v>0</v>
      </c>
      <c r="T129" s="4">
        <f>T130+T131+T132+T133+T134+T135+T136+T137+T138</f>
        <v>0</v>
      </c>
      <c r="U129" s="4">
        <f t="shared" si="74"/>
        <v>0</v>
      </c>
      <c r="V129" s="4">
        <f t="shared" si="74"/>
        <v>0</v>
      </c>
      <c r="W129" s="4">
        <f t="shared" si="74"/>
        <v>0</v>
      </c>
      <c r="X129" s="4">
        <f t="shared" si="74"/>
        <v>0</v>
      </c>
      <c r="Y129" s="4">
        <f t="shared" si="74"/>
        <v>0</v>
      </c>
      <c r="Z129" s="4">
        <f t="shared" si="62"/>
        <v>0</v>
      </c>
      <c r="AA129" s="4">
        <f t="shared" si="63"/>
        <v>0</v>
      </c>
      <c r="AB129" s="4">
        <f t="shared" si="64"/>
        <v>0</v>
      </c>
      <c r="AC129" s="4">
        <f t="shared" si="65"/>
        <v>0</v>
      </c>
      <c r="AD129" s="4">
        <f t="shared" si="66"/>
        <v>0</v>
      </c>
      <c r="AE129" s="4">
        <f t="shared" si="67"/>
        <v>0</v>
      </c>
      <c r="AF129" s="4">
        <f t="shared" si="68"/>
        <v>0</v>
      </c>
      <c r="AG129" s="4">
        <f t="shared" si="69"/>
        <v>0</v>
      </c>
      <c r="AH129" s="101">
        <f t="shared" si="43"/>
        <v>0</v>
      </c>
      <c r="AI129" s="101">
        <f t="shared" si="44"/>
        <v>0</v>
      </c>
      <c r="AJ129" s="101">
        <f t="shared" si="45"/>
        <v>0</v>
      </c>
      <c r="AK129" s="101">
        <f t="shared" si="46"/>
        <v>0</v>
      </c>
      <c r="AL129" s="101">
        <f t="shared" si="47"/>
        <v>0</v>
      </c>
    </row>
    <row r="130" spans="1:38" s="2" customFormat="1" ht="15.75" hidden="1">
      <c r="A130" s="78" t="s">
        <v>378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>
        <f t="shared" si="62"/>
        <v>0</v>
      </c>
      <c r="AA130" s="4">
        <f t="shared" si="63"/>
        <v>0</v>
      </c>
      <c r="AB130" s="4">
        <f t="shared" si="64"/>
        <v>0</v>
      </c>
      <c r="AC130" s="4">
        <f t="shared" si="65"/>
        <v>0</v>
      </c>
      <c r="AD130" s="4">
        <f t="shared" si="66"/>
        <v>0</v>
      </c>
      <c r="AE130" s="4">
        <f t="shared" si="67"/>
        <v>0</v>
      </c>
      <c r="AF130" s="4">
        <f t="shared" si="68"/>
        <v>0</v>
      </c>
      <c r="AG130" s="4">
        <f t="shared" si="69"/>
        <v>0</v>
      </c>
      <c r="AH130" s="101">
        <f t="shared" si="43"/>
        <v>0</v>
      </c>
      <c r="AI130" s="101">
        <f t="shared" si="44"/>
        <v>0</v>
      </c>
      <c r="AJ130" s="101">
        <f t="shared" si="45"/>
        <v>0</v>
      </c>
      <c r="AK130" s="101">
        <f t="shared" si="46"/>
        <v>0</v>
      </c>
      <c r="AL130" s="101">
        <f t="shared" si="47"/>
        <v>0</v>
      </c>
    </row>
    <row r="131" spans="1:38" s="2" customFormat="1" ht="15.75" hidden="1">
      <c r="A131" s="78" t="s">
        <v>379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>
        <f t="shared" si="62"/>
        <v>0</v>
      </c>
      <c r="AA131" s="4">
        <f t="shared" si="63"/>
        <v>0</v>
      </c>
      <c r="AB131" s="4">
        <f t="shared" si="64"/>
        <v>0</v>
      </c>
      <c r="AC131" s="4">
        <f t="shared" si="65"/>
        <v>0</v>
      </c>
      <c r="AD131" s="4">
        <f t="shared" si="66"/>
        <v>0</v>
      </c>
      <c r="AE131" s="4">
        <f t="shared" si="67"/>
        <v>0</v>
      </c>
      <c r="AF131" s="4">
        <f t="shared" si="68"/>
        <v>0</v>
      </c>
      <c r="AG131" s="4">
        <f t="shared" si="69"/>
        <v>0</v>
      </c>
      <c r="AH131" s="101">
        <f t="shared" si="43"/>
        <v>0</v>
      </c>
      <c r="AI131" s="101">
        <f t="shared" si="44"/>
        <v>0</v>
      </c>
      <c r="AJ131" s="101">
        <f t="shared" si="45"/>
        <v>0</v>
      </c>
      <c r="AK131" s="101">
        <f t="shared" si="46"/>
        <v>0</v>
      </c>
      <c r="AL131" s="101">
        <f t="shared" si="47"/>
        <v>0</v>
      </c>
    </row>
    <row r="132" spans="1:38" s="2" customFormat="1" ht="15.75" hidden="1">
      <c r="A132" s="78" t="s">
        <v>380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>
        <f t="shared" si="62"/>
        <v>0</v>
      </c>
      <c r="AA132" s="4">
        <f t="shared" si="63"/>
        <v>0</v>
      </c>
      <c r="AB132" s="4">
        <f t="shared" si="64"/>
        <v>0</v>
      </c>
      <c r="AC132" s="4">
        <f t="shared" si="65"/>
        <v>0</v>
      </c>
      <c r="AD132" s="4">
        <f t="shared" si="66"/>
        <v>0</v>
      </c>
      <c r="AE132" s="4">
        <f t="shared" si="67"/>
        <v>0</v>
      </c>
      <c r="AF132" s="4">
        <f t="shared" si="68"/>
        <v>0</v>
      </c>
      <c r="AG132" s="4">
        <f t="shared" si="69"/>
        <v>0</v>
      </c>
      <c r="AH132" s="101">
        <f t="shared" si="43"/>
        <v>0</v>
      </c>
      <c r="AI132" s="101">
        <f t="shared" si="44"/>
        <v>0</v>
      </c>
      <c r="AJ132" s="101">
        <f t="shared" si="45"/>
        <v>0</v>
      </c>
      <c r="AK132" s="101">
        <f t="shared" si="46"/>
        <v>0</v>
      </c>
      <c r="AL132" s="101">
        <f t="shared" si="47"/>
        <v>0</v>
      </c>
    </row>
    <row r="133" spans="1:38" s="2" customFormat="1" ht="15.75" hidden="1">
      <c r="A133" s="78" t="s">
        <v>381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>
        <f t="shared" si="62"/>
        <v>0</v>
      </c>
      <c r="AA133" s="4">
        <f t="shared" si="63"/>
        <v>0</v>
      </c>
      <c r="AB133" s="4">
        <f t="shared" si="64"/>
        <v>0</v>
      </c>
      <c r="AC133" s="4">
        <f t="shared" si="65"/>
        <v>0</v>
      </c>
      <c r="AD133" s="4">
        <f t="shared" si="66"/>
        <v>0</v>
      </c>
      <c r="AE133" s="4">
        <f t="shared" si="67"/>
        <v>0</v>
      </c>
      <c r="AF133" s="4">
        <f t="shared" si="68"/>
        <v>0</v>
      </c>
      <c r="AG133" s="4">
        <f t="shared" si="69"/>
        <v>0</v>
      </c>
      <c r="AH133" s="101">
        <f t="shared" si="43"/>
        <v>0</v>
      </c>
      <c r="AI133" s="101">
        <f t="shared" si="44"/>
        <v>0</v>
      </c>
      <c r="AJ133" s="101">
        <f t="shared" si="45"/>
        <v>0</v>
      </c>
      <c r="AK133" s="101">
        <f t="shared" si="46"/>
        <v>0</v>
      </c>
      <c r="AL133" s="101">
        <f t="shared" si="47"/>
        <v>0</v>
      </c>
    </row>
    <row r="134" spans="1:38" s="2" customFormat="1" ht="15.75" hidden="1">
      <c r="A134" s="78" t="s">
        <v>382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>
        <f t="shared" si="62"/>
        <v>0</v>
      </c>
      <c r="AA134" s="4">
        <f t="shared" si="63"/>
        <v>0</v>
      </c>
      <c r="AB134" s="4">
        <f t="shared" si="64"/>
        <v>0</v>
      </c>
      <c r="AC134" s="4">
        <f t="shared" si="65"/>
        <v>0</v>
      </c>
      <c r="AD134" s="4">
        <f t="shared" si="66"/>
        <v>0</v>
      </c>
      <c r="AE134" s="4">
        <f t="shared" si="67"/>
        <v>0</v>
      </c>
      <c r="AF134" s="4">
        <f t="shared" si="68"/>
        <v>0</v>
      </c>
      <c r="AG134" s="4">
        <f t="shared" si="69"/>
        <v>0</v>
      </c>
      <c r="AH134" s="101">
        <f t="shared" si="43"/>
        <v>0</v>
      </c>
      <c r="AI134" s="101">
        <f t="shared" si="44"/>
        <v>0</v>
      </c>
      <c r="AJ134" s="101">
        <f t="shared" si="45"/>
        <v>0</v>
      </c>
      <c r="AK134" s="101">
        <f t="shared" si="46"/>
        <v>0</v>
      </c>
      <c r="AL134" s="101">
        <f t="shared" si="47"/>
        <v>0</v>
      </c>
    </row>
    <row r="135" spans="1:38" s="2" customFormat="1" ht="31.5" hidden="1">
      <c r="A135" s="78" t="s">
        <v>383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>
        <f t="shared" si="62"/>
        <v>0</v>
      </c>
      <c r="AA135" s="4">
        <f t="shared" si="63"/>
        <v>0</v>
      </c>
      <c r="AB135" s="4">
        <f t="shared" si="64"/>
        <v>0</v>
      </c>
      <c r="AC135" s="4">
        <f t="shared" si="65"/>
        <v>0</v>
      </c>
      <c r="AD135" s="4">
        <f t="shared" si="66"/>
        <v>0</v>
      </c>
      <c r="AE135" s="4">
        <f t="shared" si="67"/>
        <v>0</v>
      </c>
      <c r="AF135" s="4">
        <f t="shared" si="68"/>
        <v>0</v>
      </c>
      <c r="AG135" s="4">
        <f t="shared" si="69"/>
        <v>0</v>
      </c>
      <c r="AH135" s="101">
        <f t="shared" si="43"/>
        <v>0</v>
      </c>
      <c r="AI135" s="101">
        <f t="shared" si="44"/>
        <v>0</v>
      </c>
      <c r="AJ135" s="101">
        <f t="shared" si="45"/>
        <v>0</v>
      </c>
      <c r="AK135" s="101">
        <f t="shared" si="46"/>
        <v>0</v>
      </c>
      <c r="AL135" s="101">
        <f t="shared" si="47"/>
        <v>0</v>
      </c>
    </row>
    <row r="136" spans="1:38" s="2" customFormat="1" ht="31.5" hidden="1">
      <c r="A136" s="78" t="s">
        <v>384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>
        <f t="shared" si="62"/>
        <v>0</v>
      </c>
      <c r="AA136" s="4">
        <f t="shared" si="63"/>
        <v>0</v>
      </c>
      <c r="AB136" s="4">
        <f t="shared" si="64"/>
        <v>0</v>
      </c>
      <c r="AC136" s="4">
        <f t="shared" si="65"/>
        <v>0</v>
      </c>
      <c r="AD136" s="4">
        <f t="shared" si="66"/>
        <v>0</v>
      </c>
      <c r="AE136" s="4">
        <f t="shared" si="67"/>
        <v>0</v>
      </c>
      <c r="AF136" s="4">
        <f t="shared" si="68"/>
        <v>0</v>
      </c>
      <c r="AG136" s="4">
        <f t="shared" si="69"/>
        <v>0</v>
      </c>
      <c r="AH136" s="101">
        <f aca="true" t="shared" si="75" ref="AH136:AH150">D136-C136</f>
        <v>0</v>
      </c>
      <c r="AI136" s="101">
        <f aca="true" t="shared" si="76" ref="AI136:AI150">L136-K136</f>
        <v>0</v>
      </c>
      <c r="AJ136" s="101">
        <f aca="true" t="shared" si="77" ref="AJ136:AJ150">T136-S136</f>
        <v>0</v>
      </c>
      <c r="AK136" s="101">
        <f aca="true" t="shared" si="78" ref="AK136:AK150">AB136-AA136</f>
        <v>0</v>
      </c>
      <c r="AL136" s="101">
        <f aca="true" t="shared" si="79" ref="AL136:AL150">AK136-AH136-AI136-AJ136</f>
        <v>0</v>
      </c>
    </row>
    <row r="137" spans="1:38" s="2" customFormat="1" ht="15.75" hidden="1">
      <c r="A137" s="78" t="s">
        <v>385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>
        <f t="shared" si="62"/>
        <v>0</v>
      </c>
      <c r="AA137" s="4">
        <f t="shared" si="63"/>
        <v>0</v>
      </c>
      <c r="AB137" s="4">
        <f t="shared" si="64"/>
        <v>0</v>
      </c>
      <c r="AC137" s="4">
        <f t="shared" si="65"/>
        <v>0</v>
      </c>
      <c r="AD137" s="4">
        <f t="shared" si="66"/>
        <v>0</v>
      </c>
      <c r="AE137" s="4">
        <f t="shared" si="67"/>
        <v>0</v>
      </c>
      <c r="AF137" s="4">
        <f t="shared" si="68"/>
        <v>0</v>
      </c>
      <c r="AG137" s="4">
        <f t="shared" si="69"/>
        <v>0</v>
      </c>
      <c r="AH137" s="101">
        <f t="shared" si="75"/>
        <v>0</v>
      </c>
      <c r="AI137" s="101">
        <f t="shared" si="76"/>
        <v>0</v>
      </c>
      <c r="AJ137" s="101">
        <f t="shared" si="77"/>
        <v>0</v>
      </c>
      <c r="AK137" s="101">
        <f t="shared" si="78"/>
        <v>0</v>
      </c>
      <c r="AL137" s="101">
        <f t="shared" si="79"/>
        <v>0</v>
      </c>
    </row>
    <row r="138" spans="1:38" s="2" customFormat="1" ht="15.75" hidden="1">
      <c r="A138" s="78" t="s">
        <v>386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>
        <f t="shared" si="62"/>
        <v>0</v>
      </c>
      <c r="AA138" s="4">
        <f t="shared" si="63"/>
        <v>0</v>
      </c>
      <c r="AB138" s="4">
        <f t="shared" si="64"/>
        <v>0</v>
      </c>
      <c r="AC138" s="4">
        <f t="shared" si="65"/>
        <v>0</v>
      </c>
      <c r="AD138" s="4">
        <f t="shared" si="66"/>
        <v>0</v>
      </c>
      <c r="AE138" s="4">
        <f t="shared" si="67"/>
        <v>0</v>
      </c>
      <c r="AF138" s="4">
        <f t="shared" si="68"/>
        <v>0</v>
      </c>
      <c r="AG138" s="4">
        <f t="shared" si="69"/>
        <v>0</v>
      </c>
      <c r="AH138" s="101">
        <f t="shared" si="75"/>
        <v>0</v>
      </c>
      <c r="AI138" s="101">
        <f t="shared" si="76"/>
        <v>0</v>
      </c>
      <c r="AJ138" s="101">
        <f t="shared" si="77"/>
        <v>0</v>
      </c>
      <c r="AK138" s="101">
        <f t="shared" si="78"/>
        <v>0</v>
      </c>
      <c r="AL138" s="101">
        <f t="shared" si="79"/>
        <v>0</v>
      </c>
    </row>
    <row r="139" spans="1:38" s="17" customFormat="1" ht="15.75" hidden="1">
      <c r="A139" s="7" t="s">
        <v>150</v>
      </c>
      <c r="B139" s="13">
        <f>B102+B103+B104+B105+B116+B117+B127+B128+B129</f>
        <v>0</v>
      </c>
      <c r="C139" s="13">
        <f>C102+C103+C104+C105+C116+C117+C127+C128+C129</f>
        <v>0</v>
      </c>
      <c r="D139" s="13">
        <f>D102+D103+D104+D105+D116+D117+D127+D128+D129</f>
        <v>0</v>
      </c>
      <c r="E139" s="13">
        <f aca="true" t="shared" si="80" ref="E139:Y139">E102+E103+E104+E105+E116+E117+E127+E128+E129</f>
        <v>0</v>
      </c>
      <c r="F139" s="13">
        <f t="shared" si="80"/>
        <v>0</v>
      </c>
      <c r="G139" s="13">
        <f t="shared" si="80"/>
        <v>0</v>
      </c>
      <c r="H139" s="13">
        <f t="shared" si="80"/>
        <v>0</v>
      </c>
      <c r="I139" s="13">
        <f t="shared" si="80"/>
        <v>0</v>
      </c>
      <c r="J139" s="13">
        <f t="shared" si="80"/>
        <v>0</v>
      </c>
      <c r="K139" s="13">
        <f>K102+K103+K104+K105+K116+K117+K127+K128+K129</f>
        <v>0</v>
      </c>
      <c r="L139" s="13">
        <f>L102+L103+L104+L105+L116+L117+L127+L128+L129</f>
        <v>0</v>
      </c>
      <c r="M139" s="13">
        <f t="shared" si="80"/>
        <v>0</v>
      </c>
      <c r="N139" s="13">
        <f t="shared" si="80"/>
        <v>0</v>
      </c>
      <c r="O139" s="13">
        <f t="shared" si="80"/>
        <v>0</v>
      </c>
      <c r="P139" s="13">
        <f t="shared" si="80"/>
        <v>0</v>
      </c>
      <c r="Q139" s="13">
        <f t="shared" si="80"/>
        <v>0</v>
      </c>
      <c r="R139" s="13">
        <f t="shared" si="80"/>
        <v>0</v>
      </c>
      <c r="S139" s="13">
        <f>S102+S103+S104+S105+S116+S117+S127+S128+S129</f>
        <v>0</v>
      </c>
      <c r="T139" s="13">
        <f>T102+T103+T104+T105+T116+T117+T127+T128+T129</f>
        <v>0</v>
      </c>
      <c r="U139" s="13">
        <f t="shared" si="80"/>
        <v>0</v>
      </c>
      <c r="V139" s="13">
        <f t="shared" si="80"/>
        <v>0</v>
      </c>
      <c r="W139" s="13">
        <f t="shared" si="80"/>
        <v>0</v>
      </c>
      <c r="X139" s="13">
        <f t="shared" si="80"/>
        <v>0</v>
      </c>
      <c r="Y139" s="13">
        <f t="shared" si="80"/>
        <v>0</v>
      </c>
      <c r="Z139" s="13">
        <f aca="true" t="shared" si="81" ref="Z139:AG139">B139+J139+R139</f>
        <v>0</v>
      </c>
      <c r="AA139" s="13">
        <f t="shared" si="81"/>
        <v>0</v>
      </c>
      <c r="AB139" s="13">
        <f t="shared" si="81"/>
        <v>0</v>
      </c>
      <c r="AC139" s="13">
        <f t="shared" si="81"/>
        <v>0</v>
      </c>
      <c r="AD139" s="13">
        <f t="shared" si="81"/>
        <v>0</v>
      </c>
      <c r="AE139" s="13">
        <f t="shared" si="81"/>
        <v>0</v>
      </c>
      <c r="AF139" s="13">
        <f t="shared" si="81"/>
        <v>0</v>
      </c>
      <c r="AG139" s="13">
        <f t="shared" si="81"/>
        <v>0</v>
      </c>
      <c r="AH139" s="101">
        <f t="shared" si="75"/>
        <v>0</v>
      </c>
      <c r="AI139" s="101">
        <f t="shared" si="76"/>
        <v>0</v>
      </c>
      <c r="AJ139" s="101">
        <f t="shared" si="77"/>
        <v>0</v>
      </c>
      <c r="AK139" s="101">
        <f t="shared" si="78"/>
        <v>0</v>
      </c>
      <c r="AL139" s="101">
        <f t="shared" si="79"/>
        <v>0</v>
      </c>
    </row>
    <row r="140" spans="1:38" s="2" customFormat="1" ht="31.5" hidden="1">
      <c r="A140" s="6" t="s">
        <v>313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>
        <f aca="true" t="shared" si="82" ref="Z140:Z148">B140+J140+R140</f>
        <v>0</v>
      </c>
      <c r="AA140" s="4">
        <f aca="true" t="shared" si="83" ref="AA140:AA148">C140+K140+S140</f>
        <v>0</v>
      </c>
      <c r="AB140" s="4">
        <f aca="true" t="shared" si="84" ref="AB140:AB148">D140+L140+T140</f>
        <v>0</v>
      </c>
      <c r="AC140" s="4">
        <f aca="true" t="shared" si="85" ref="AC140:AC148">E140+M140+U140</f>
        <v>0</v>
      </c>
      <c r="AD140" s="4">
        <f aca="true" t="shared" si="86" ref="AD140:AD148">F140+N140+V140</f>
        <v>0</v>
      </c>
      <c r="AE140" s="4">
        <f aca="true" t="shared" si="87" ref="AE140:AE148">G140+O140+W140</f>
        <v>0</v>
      </c>
      <c r="AF140" s="4">
        <f aca="true" t="shared" si="88" ref="AF140:AF148">H140+P140+X140</f>
        <v>0</v>
      </c>
      <c r="AG140" s="4">
        <f aca="true" t="shared" si="89" ref="AG140:AG148">I140+Q140+Y140</f>
        <v>0</v>
      </c>
      <c r="AH140" s="101">
        <f t="shared" si="75"/>
        <v>0</v>
      </c>
      <c r="AI140" s="101">
        <f t="shared" si="76"/>
        <v>0</v>
      </c>
      <c r="AJ140" s="101">
        <f t="shared" si="77"/>
        <v>0</v>
      </c>
      <c r="AK140" s="101">
        <f t="shared" si="78"/>
        <v>0</v>
      </c>
      <c r="AL140" s="101">
        <f t="shared" si="79"/>
        <v>0</v>
      </c>
    </row>
    <row r="141" spans="1:38" s="2" customFormat="1" ht="15.75" hidden="1">
      <c r="A141" s="6" t="s">
        <v>314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>
        <f t="shared" si="82"/>
        <v>0</v>
      </c>
      <c r="AA141" s="4">
        <f t="shared" si="83"/>
        <v>0</v>
      </c>
      <c r="AB141" s="4">
        <f t="shared" si="84"/>
        <v>0</v>
      </c>
      <c r="AC141" s="4">
        <f t="shared" si="85"/>
        <v>0</v>
      </c>
      <c r="AD141" s="4">
        <f t="shared" si="86"/>
        <v>0</v>
      </c>
      <c r="AE141" s="4">
        <f t="shared" si="87"/>
        <v>0</v>
      </c>
      <c r="AF141" s="4">
        <f t="shared" si="88"/>
        <v>0</v>
      </c>
      <c r="AG141" s="4">
        <f t="shared" si="89"/>
        <v>0</v>
      </c>
      <c r="AH141" s="101">
        <f t="shared" si="75"/>
        <v>0</v>
      </c>
      <c r="AI141" s="101">
        <f t="shared" si="76"/>
        <v>0</v>
      </c>
      <c r="AJ141" s="101">
        <f t="shared" si="77"/>
        <v>0</v>
      </c>
      <c r="AK141" s="101">
        <f t="shared" si="78"/>
        <v>0</v>
      </c>
      <c r="AL141" s="101">
        <f t="shared" si="79"/>
        <v>0</v>
      </c>
    </row>
    <row r="142" spans="1:38" s="2" customFormat="1" ht="31.5">
      <c r="A142" s="6" t="s">
        <v>312</v>
      </c>
      <c r="B142" s="4">
        <v>591486</v>
      </c>
      <c r="C142" s="4">
        <v>591486</v>
      </c>
      <c r="D142" s="4">
        <v>591486</v>
      </c>
      <c r="E142" s="4"/>
      <c r="F142" s="4"/>
      <c r="G142" s="4"/>
      <c r="H142" s="4"/>
      <c r="I142" s="4"/>
      <c r="J142" s="4">
        <v>0</v>
      </c>
      <c r="K142" s="4">
        <v>0</v>
      </c>
      <c r="L142" s="4">
        <v>0</v>
      </c>
      <c r="M142" s="4"/>
      <c r="N142" s="4"/>
      <c r="O142" s="4"/>
      <c r="P142" s="4"/>
      <c r="Q142" s="4"/>
      <c r="R142" s="4">
        <v>0</v>
      </c>
      <c r="S142" s="4">
        <v>0</v>
      </c>
      <c r="T142" s="4">
        <v>0</v>
      </c>
      <c r="U142" s="4"/>
      <c r="V142" s="4"/>
      <c r="W142" s="4"/>
      <c r="X142" s="4"/>
      <c r="Y142" s="4"/>
      <c r="Z142" s="4">
        <f t="shared" si="82"/>
        <v>591486</v>
      </c>
      <c r="AA142" s="4">
        <f t="shared" si="83"/>
        <v>591486</v>
      </c>
      <c r="AB142" s="4">
        <f t="shared" si="84"/>
        <v>591486</v>
      </c>
      <c r="AC142" s="4">
        <f t="shared" si="85"/>
        <v>0</v>
      </c>
      <c r="AD142" s="4">
        <f t="shared" si="86"/>
        <v>0</v>
      </c>
      <c r="AE142" s="4">
        <f t="shared" si="87"/>
        <v>0</v>
      </c>
      <c r="AF142" s="4">
        <f t="shared" si="88"/>
        <v>0</v>
      </c>
      <c r="AG142" s="4">
        <f t="shared" si="89"/>
        <v>0</v>
      </c>
      <c r="AH142" s="101">
        <f t="shared" si="75"/>
        <v>0</v>
      </c>
      <c r="AI142" s="101">
        <f t="shared" si="76"/>
        <v>0</v>
      </c>
      <c r="AJ142" s="101">
        <f t="shared" si="77"/>
        <v>0</v>
      </c>
      <c r="AK142" s="101">
        <f t="shared" si="78"/>
        <v>0</v>
      </c>
      <c r="AL142" s="101">
        <f t="shared" si="79"/>
        <v>0</v>
      </c>
    </row>
    <row r="143" spans="1:38" s="2" customFormat="1" ht="31.5" hidden="1">
      <c r="A143" s="6" t="s">
        <v>151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>
        <f t="shared" si="82"/>
        <v>0</v>
      </c>
      <c r="AA143" s="4">
        <f t="shared" si="83"/>
        <v>0</v>
      </c>
      <c r="AB143" s="4">
        <f t="shared" si="84"/>
        <v>0</v>
      </c>
      <c r="AC143" s="4">
        <f t="shared" si="85"/>
        <v>0</v>
      </c>
      <c r="AD143" s="4">
        <f t="shared" si="86"/>
        <v>0</v>
      </c>
      <c r="AE143" s="4">
        <f t="shared" si="87"/>
        <v>0</v>
      </c>
      <c r="AF143" s="4">
        <f t="shared" si="88"/>
        <v>0</v>
      </c>
      <c r="AG143" s="4">
        <f t="shared" si="89"/>
        <v>0</v>
      </c>
      <c r="AH143" s="101">
        <f t="shared" si="75"/>
        <v>0</v>
      </c>
      <c r="AI143" s="101">
        <f t="shared" si="76"/>
        <v>0</v>
      </c>
      <c r="AJ143" s="101">
        <f t="shared" si="77"/>
        <v>0</v>
      </c>
      <c r="AK143" s="101">
        <f t="shared" si="78"/>
        <v>0</v>
      </c>
      <c r="AL143" s="101">
        <f t="shared" si="79"/>
        <v>0</v>
      </c>
    </row>
    <row r="144" spans="1:38" s="2" customFormat="1" ht="31.5" hidden="1">
      <c r="A144" s="6" t="s">
        <v>315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>
        <f t="shared" si="82"/>
        <v>0</v>
      </c>
      <c r="AA144" s="4">
        <f t="shared" si="83"/>
        <v>0</v>
      </c>
      <c r="AB144" s="4">
        <f t="shared" si="84"/>
        <v>0</v>
      </c>
      <c r="AC144" s="4">
        <f t="shared" si="85"/>
        <v>0</v>
      </c>
      <c r="AD144" s="4">
        <f t="shared" si="86"/>
        <v>0</v>
      </c>
      <c r="AE144" s="4">
        <f t="shared" si="87"/>
        <v>0</v>
      </c>
      <c r="AF144" s="4">
        <f t="shared" si="88"/>
        <v>0</v>
      </c>
      <c r="AG144" s="4">
        <f t="shared" si="89"/>
        <v>0</v>
      </c>
      <c r="AH144" s="101">
        <f t="shared" si="75"/>
        <v>0</v>
      </c>
      <c r="AI144" s="101">
        <f t="shared" si="76"/>
        <v>0</v>
      </c>
      <c r="AJ144" s="101">
        <f t="shared" si="77"/>
        <v>0</v>
      </c>
      <c r="AK144" s="101">
        <f t="shared" si="78"/>
        <v>0</v>
      </c>
      <c r="AL144" s="101">
        <f t="shared" si="79"/>
        <v>0</v>
      </c>
    </row>
    <row r="145" spans="1:38" s="2" customFormat="1" ht="15.75" hidden="1">
      <c r="A145" s="6" t="s">
        <v>316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>
        <f t="shared" si="82"/>
        <v>0</v>
      </c>
      <c r="AA145" s="4">
        <f t="shared" si="83"/>
        <v>0</v>
      </c>
      <c r="AB145" s="4">
        <f t="shared" si="84"/>
        <v>0</v>
      </c>
      <c r="AC145" s="4">
        <f t="shared" si="85"/>
        <v>0</v>
      </c>
      <c r="AD145" s="4">
        <f t="shared" si="86"/>
        <v>0</v>
      </c>
      <c r="AE145" s="4">
        <f t="shared" si="87"/>
        <v>0</v>
      </c>
      <c r="AF145" s="4">
        <f t="shared" si="88"/>
        <v>0</v>
      </c>
      <c r="AG145" s="4">
        <f t="shared" si="89"/>
        <v>0</v>
      </c>
      <c r="AH145" s="101">
        <f t="shared" si="75"/>
        <v>0</v>
      </c>
      <c r="AI145" s="101">
        <f t="shared" si="76"/>
        <v>0</v>
      </c>
      <c r="AJ145" s="101">
        <f t="shared" si="77"/>
        <v>0</v>
      </c>
      <c r="AK145" s="101">
        <f t="shared" si="78"/>
        <v>0</v>
      </c>
      <c r="AL145" s="101">
        <f t="shared" si="79"/>
        <v>0</v>
      </c>
    </row>
    <row r="146" spans="1:38" s="2" customFormat="1" ht="15.75" hidden="1">
      <c r="A146" s="6" t="s">
        <v>317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>
        <f t="shared" si="82"/>
        <v>0</v>
      </c>
      <c r="AA146" s="4">
        <f t="shared" si="83"/>
        <v>0</v>
      </c>
      <c r="AB146" s="4">
        <f t="shared" si="84"/>
        <v>0</v>
      </c>
      <c r="AC146" s="4">
        <f t="shared" si="85"/>
        <v>0</v>
      </c>
      <c r="AD146" s="4">
        <f t="shared" si="86"/>
        <v>0</v>
      </c>
      <c r="AE146" s="4">
        <f t="shared" si="87"/>
        <v>0</v>
      </c>
      <c r="AF146" s="4">
        <f t="shared" si="88"/>
        <v>0</v>
      </c>
      <c r="AG146" s="4">
        <f t="shared" si="89"/>
        <v>0</v>
      </c>
      <c r="AH146" s="101">
        <f t="shared" si="75"/>
        <v>0</v>
      </c>
      <c r="AI146" s="101">
        <f t="shared" si="76"/>
        <v>0</v>
      </c>
      <c r="AJ146" s="101">
        <f t="shared" si="77"/>
        <v>0</v>
      </c>
      <c r="AK146" s="101">
        <f t="shared" si="78"/>
        <v>0</v>
      </c>
      <c r="AL146" s="101">
        <f t="shared" si="79"/>
        <v>0</v>
      </c>
    </row>
    <row r="147" spans="1:38" s="2" customFormat="1" ht="31.5" hidden="1">
      <c r="A147" s="6" t="s">
        <v>318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>
        <f t="shared" si="82"/>
        <v>0</v>
      </c>
      <c r="AA147" s="4">
        <f t="shared" si="83"/>
        <v>0</v>
      </c>
      <c r="AB147" s="4">
        <f t="shared" si="84"/>
        <v>0</v>
      </c>
      <c r="AC147" s="4">
        <f t="shared" si="85"/>
        <v>0</v>
      </c>
      <c r="AD147" s="4">
        <f t="shared" si="86"/>
        <v>0</v>
      </c>
      <c r="AE147" s="4">
        <f t="shared" si="87"/>
        <v>0</v>
      </c>
      <c r="AF147" s="4">
        <f t="shared" si="88"/>
        <v>0</v>
      </c>
      <c r="AG147" s="4">
        <f t="shared" si="89"/>
        <v>0</v>
      </c>
      <c r="AH147" s="101">
        <f t="shared" si="75"/>
        <v>0</v>
      </c>
      <c r="AI147" s="101">
        <f t="shared" si="76"/>
        <v>0</v>
      </c>
      <c r="AJ147" s="101">
        <f t="shared" si="77"/>
        <v>0</v>
      </c>
      <c r="AK147" s="101">
        <f t="shared" si="78"/>
        <v>0</v>
      </c>
      <c r="AL147" s="101">
        <f t="shared" si="79"/>
        <v>0</v>
      </c>
    </row>
    <row r="148" spans="1:38" s="2" customFormat="1" ht="15.75" hidden="1">
      <c r="A148" s="6" t="s">
        <v>319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>
        <f t="shared" si="82"/>
        <v>0</v>
      </c>
      <c r="AA148" s="4">
        <f t="shared" si="83"/>
        <v>0</v>
      </c>
      <c r="AB148" s="4">
        <f t="shared" si="84"/>
        <v>0</v>
      </c>
      <c r="AC148" s="4">
        <f t="shared" si="85"/>
        <v>0</v>
      </c>
      <c r="AD148" s="4">
        <f t="shared" si="86"/>
        <v>0</v>
      </c>
      <c r="AE148" s="4">
        <f t="shared" si="87"/>
        <v>0</v>
      </c>
      <c r="AF148" s="4">
        <f t="shared" si="88"/>
        <v>0</v>
      </c>
      <c r="AG148" s="4">
        <f t="shared" si="89"/>
        <v>0</v>
      </c>
      <c r="AH148" s="101">
        <f t="shared" si="75"/>
        <v>0</v>
      </c>
      <c r="AI148" s="101">
        <f t="shared" si="76"/>
        <v>0</v>
      </c>
      <c r="AJ148" s="101">
        <f t="shared" si="77"/>
        <v>0</v>
      </c>
      <c r="AK148" s="101">
        <f t="shared" si="78"/>
        <v>0</v>
      </c>
      <c r="AL148" s="101">
        <f t="shared" si="79"/>
        <v>0</v>
      </c>
    </row>
    <row r="149" spans="1:38" s="2" customFormat="1" ht="15.75">
      <c r="A149" s="7" t="s">
        <v>152</v>
      </c>
      <c r="B149" s="13">
        <f>B140+B141+B142+B143+B144+B145+B146+B147+B148</f>
        <v>591486</v>
      </c>
      <c r="C149" s="13">
        <f>C140+C141+C142+C143+C144+C145+C146+C147+C148</f>
        <v>591486</v>
      </c>
      <c r="D149" s="13">
        <f>D140+D141+D142+D143+D144+D145+D146+D147+D148</f>
        <v>591486</v>
      </c>
      <c r="E149" s="13">
        <f aca="true" t="shared" si="90" ref="E149:Y149">E140+E141+E142+E143+E144+E145+E146+E147+E148</f>
        <v>0</v>
      </c>
      <c r="F149" s="13">
        <f t="shared" si="90"/>
        <v>0</v>
      </c>
      <c r="G149" s="13">
        <f t="shared" si="90"/>
        <v>0</v>
      </c>
      <c r="H149" s="13">
        <f t="shared" si="90"/>
        <v>0</v>
      </c>
      <c r="I149" s="13">
        <f t="shared" si="90"/>
        <v>0</v>
      </c>
      <c r="J149" s="13">
        <f t="shared" si="90"/>
        <v>0</v>
      </c>
      <c r="K149" s="13">
        <f>K140+K141+K142+K143+K144+K145+K146+K147+K148</f>
        <v>0</v>
      </c>
      <c r="L149" s="13">
        <f>L140+L141+L142+L143+L144+L145+L146+L147+L148</f>
        <v>0</v>
      </c>
      <c r="M149" s="13">
        <f t="shared" si="90"/>
        <v>0</v>
      </c>
      <c r="N149" s="13">
        <f t="shared" si="90"/>
        <v>0</v>
      </c>
      <c r="O149" s="13">
        <f t="shared" si="90"/>
        <v>0</v>
      </c>
      <c r="P149" s="13">
        <f t="shared" si="90"/>
        <v>0</v>
      </c>
      <c r="Q149" s="13">
        <f t="shared" si="90"/>
        <v>0</v>
      </c>
      <c r="R149" s="13">
        <f t="shared" si="90"/>
        <v>0</v>
      </c>
      <c r="S149" s="13">
        <f>S140+S141+S142+S143+S144+S145+S146+S147+S148</f>
        <v>0</v>
      </c>
      <c r="T149" s="13">
        <f>T140+T141+T142+T143+T144+T145+T146+T147+T148</f>
        <v>0</v>
      </c>
      <c r="U149" s="13">
        <f t="shared" si="90"/>
        <v>0</v>
      </c>
      <c r="V149" s="13">
        <f t="shared" si="90"/>
        <v>0</v>
      </c>
      <c r="W149" s="13">
        <f t="shared" si="90"/>
        <v>0</v>
      </c>
      <c r="X149" s="13">
        <f t="shared" si="90"/>
        <v>0</v>
      </c>
      <c r="Y149" s="13">
        <f t="shared" si="90"/>
        <v>0</v>
      </c>
      <c r="Z149" s="13">
        <f aca="true" t="shared" si="91" ref="Z149:AG149">B149+J149+R149</f>
        <v>591486</v>
      </c>
      <c r="AA149" s="13">
        <f t="shared" si="91"/>
        <v>591486</v>
      </c>
      <c r="AB149" s="13">
        <f t="shared" si="91"/>
        <v>591486</v>
      </c>
      <c r="AC149" s="13">
        <f t="shared" si="91"/>
        <v>0</v>
      </c>
      <c r="AD149" s="13">
        <f t="shared" si="91"/>
        <v>0</v>
      </c>
      <c r="AE149" s="13">
        <f t="shared" si="91"/>
        <v>0</v>
      </c>
      <c r="AF149" s="13">
        <f t="shared" si="91"/>
        <v>0</v>
      </c>
      <c r="AG149" s="13">
        <f t="shared" si="91"/>
        <v>0</v>
      </c>
      <c r="AH149" s="101">
        <f t="shared" si="75"/>
        <v>0</v>
      </c>
      <c r="AI149" s="101">
        <f t="shared" si="76"/>
        <v>0</v>
      </c>
      <c r="AJ149" s="101">
        <f t="shared" si="77"/>
        <v>0</v>
      </c>
      <c r="AK149" s="101">
        <f t="shared" si="78"/>
        <v>0</v>
      </c>
      <c r="AL149" s="101">
        <f t="shared" si="79"/>
        <v>0</v>
      </c>
    </row>
    <row r="150" spans="1:38" s="2" customFormat="1" ht="15.75">
      <c r="A150" s="7" t="s">
        <v>320</v>
      </c>
      <c r="B150" s="13">
        <f>B9+B10+B16+B24+B68+B86+B101+B139+B149</f>
        <v>20286150</v>
      </c>
      <c r="C150" s="13">
        <f>C9+C10+C16+C24+C68+C86+C101+C139+C149</f>
        <v>20136150</v>
      </c>
      <c r="D150" s="13">
        <f>D9+D10+D16+D24+D68+D86+D101+D139+D149</f>
        <v>20420312</v>
      </c>
      <c r="E150" s="13">
        <f aca="true" t="shared" si="92" ref="E150:Y150">E9+E10+E16+E24+E68+E86+E101+E139+E149</f>
        <v>0</v>
      </c>
      <c r="F150" s="13">
        <f t="shared" si="92"/>
        <v>0</v>
      </c>
      <c r="G150" s="13">
        <f t="shared" si="92"/>
        <v>0</v>
      </c>
      <c r="H150" s="13">
        <f t="shared" si="92"/>
        <v>0</v>
      </c>
      <c r="I150" s="13">
        <f t="shared" si="92"/>
        <v>0</v>
      </c>
      <c r="J150" s="13">
        <f t="shared" si="92"/>
        <v>32035</v>
      </c>
      <c r="K150" s="13">
        <f>K9+K10+K16+K24+K68+K86+K101+K139+K149</f>
        <v>32035</v>
      </c>
      <c r="L150" s="13">
        <f>L9+L10+L16+L24+L68+L86+L101+L139+L149</f>
        <v>32035</v>
      </c>
      <c r="M150" s="13">
        <f t="shared" si="92"/>
        <v>0</v>
      </c>
      <c r="N150" s="13">
        <f t="shared" si="92"/>
        <v>0</v>
      </c>
      <c r="O150" s="13">
        <f t="shared" si="92"/>
        <v>0</v>
      </c>
      <c r="P150" s="13">
        <f t="shared" si="92"/>
        <v>0</v>
      </c>
      <c r="Q150" s="13">
        <f t="shared" si="92"/>
        <v>0</v>
      </c>
      <c r="R150" s="13">
        <f t="shared" si="92"/>
        <v>0</v>
      </c>
      <c r="S150" s="13">
        <f>S9+S10+S16+S24+S68+S86+S101+S139+S149</f>
        <v>0</v>
      </c>
      <c r="T150" s="13">
        <f>T9+T10+T16+T24+T68+T86+T101+T139+T149</f>
        <v>0</v>
      </c>
      <c r="U150" s="13">
        <f t="shared" si="92"/>
        <v>0</v>
      </c>
      <c r="V150" s="13">
        <f t="shared" si="92"/>
        <v>0</v>
      </c>
      <c r="W150" s="13">
        <f t="shared" si="92"/>
        <v>0</v>
      </c>
      <c r="X150" s="13">
        <f t="shared" si="92"/>
        <v>0</v>
      </c>
      <c r="Y150" s="13">
        <f t="shared" si="92"/>
        <v>0</v>
      </c>
      <c r="Z150" s="13">
        <f aca="true" t="shared" si="93" ref="Z150:AG150">B150+J150+R150</f>
        <v>20318185</v>
      </c>
      <c r="AA150" s="13">
        <f t="shared" si="93"/>
        <v>20168185</v>
      </c>
      <c r="AB150" s="13">
        <f t="shared" si="93"/>
        <v>20452347</v>
      </c>
      <c r="AC150" s="13">
        <f t="shared" si="93"/>
        <v>0</v>
      </c>
      <c r="AD150" s="13">
        <f t="shared" si="93"/>
        <v>0</v>
      </c>
      <c r="AE150" s="13">
        <f t="shared" si="93"/>
        <v>0</v>
      </c>
      <c r="AF150" s="13">
        <f t="shared" si="93"/>
        <v>0</v>
      </c>
      <c r="AG150" s="13">
        <f t="shared" si="93"/>
        <v>0</v>
      </c>
      <c r="AH150" s="101">
        <f t="shared" si="75"/>
        <v>284162</v>
      </c>
      <c r="AI150" s="101">
        <f t="shared" si="76"/>
        <v>0</v>
      </c>
      <c r="AJ150" s="101">
        <f t="shared" si="77"/>
        <v>0</v>
      </c>
      <c r="AK150" s="101">
        <f t="shared" si="78"/>
        <v>284162</v>
      </c>
      <c r="AL150" s="101">
        <f t="shared" si="79"/>
        <v>0</v>
      </c>
    </row>
    <row r="151" spans="19:33" ht="15.75">
      <c r="S151" s="83"/>
      <c r="T151" s="83"/>
      <c r="U151" s="83"/>
      <c r="V151" s="83"/>
      <c r="W151" s="83"/>
      <c r="X151" s="83"/>
      <c r="Y151" s="83"/>
      <c r="AA151" s="83" t="s">
        <v>106</v>
      </c>
      <c r="AB151" s="83" t="s">
        <v>106</v>
      </c>
      <c r="AC151" s="83" t="s">
        <v>106</v>
      </c>
      <c r="AD151" s="83" t="s">
        <v>106</v>
      </c>
      <c r="AE151" s="83" t="s">
        <v>106</v>
      </c>
      <c r="AF151" s="83" t="s">
        <v>106</v>
      </c>
      <c r="AG151" s="83" t="s">
        <v>106</v>
      </c>
    </row>
  </sheetData>
  <sheetProtection/>
  <mergeCells count="3">
    <mergeCell ref="A5:A6"/>
    <mergeCell ref="A1:AG1"/>
    <mergeCell ref="A2:AG2"/>
  </mergeCells>
  <printOptions horizontalCentered="1"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&amp;R&amp;"Arial,Normál"&amp;10 3. melléklet a 8/2020.(VIII.25.) önkormányzati rendelethez
"&amp;"Arial,Dőlt"3. melléklet a 3/2020.(III.16.) önkormányzati rendelethez&amp;"Arial,Normál"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32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41.7109375" style="18" customWidth="1"/>
    <col min="2" max="3" width="12.140625" style="18" hidden="1" customWidth="1"/>
    <col min="4" max="4" width="12.140625" style="18" customWidth="1"/>
    <col min="5" max="9" width="12.140625" style="18" hidden="1" customWidth="1"/>
    <col min="10" max="13" width="12.140625" style="18" customWidth="1"/>
    <col min="14" max="14" width="9.140625" style="18" hidden="1" customWidth="1"/>
    <col min="15" max="16384" width="9.140625" style="18" customWidth="1"/>
  </cols>
  <sheetData>
    <row r="1" spans="1:13" s="15" customFormat="1" ht="15.75">
      <c r="A1" s="138" t="s">
        <v>404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5" customFormat="1" ht="15.75">
      <c r="A2" s="139" t="s">
        <v>214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s="15" customFormat="1" ht="15.7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5.75">
      <c r="A4" s="139" t="s">
        <v>98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 hidden="1">
      <c r="A6" s="35"/>
      <c r="B6" s="84" t="s">
        <v>107</v>
      </c>
      <c r="C6" s="111" t="s">
        <v>432</v>
      </c>
      <c r="D6" s="84" t="s">
        <v>441</v>
      </c>
      <c r="E6" s="84" t="s">
        <v>111</v>
      </c>
      <c r="F6" s="84" t="s">
        <v>112</v>
      </c>
      <c r="G6" s="84" t="s">
        <v>113</v>
      </c>
      <c r="H6" s="84" t="s">
        <v>114</v>
      </c>
      <c r="I6" s="84" t="s">
        <v>110</v>
      </c>
      <c r="J6" s="86" t="s">
        <v>0</v>
      </c>
      <c r="K6" s="86" t="s">
        <v>0</v>
      </c>
      <c r="L6" s="86" t="s">
        <v>0</v>
      </c>
      <c r="M6" s="86" t="s">
        <v>0</v>
      </c>
    </row>
    <row r="7" spans="1:13" s="2" customFormat="1" ht="15.75">
      <c r="A7" s="135" t="s">
        <v>4</v>
      </c>
      <c r="B7" s="3" t="s">
        <v>100</v>
      </c>
      <c r="C7" s="3" t="s">
        <v>100</v>
      </c>
      <c r="D7" s="3" t="s">
        <v>100</v>
      </c>
      <c r="E7" s="3" t="s">
        <v>100</v>
      </c>
      <c r="F7" s="3" t="s">
        <v>100</v>
      </c>
      <c r="G7" s="3" t="s">
        <v>100</v>
      </c>
      <c r="H7" s="3" t="s">
        <v>100</v>
      </c>
      <c r="I7" s="3" t="s">
        <v>100</v>
      </c>
      <c r="J7" s="3" t="s">
        <v>104</v>
      </c>
      <c r="K7" s="3" t="s">
        <v>109</v>
      </c>
      <c r="L7" s="3" t="s">
        <v>109</v>
      </c>
      <c r="M7" s="3" t="s">
        <v>1</v>
      </c>
    </row>
    <row r="8" spans="1:13" s="2" customFormat="1" ht="15.75">
      <c r="A8" s="136"/>
      <c r="B8" s="5" t="s">
        <v>108</v>
      </c>
      <c r="C8" s="5" t="s">
        <v>108</v>
      </c>
      <c r="D8" s="5" t="s">
        <v>108</v>
      </c>
      <c r="E8" s="5" t="s">
        <v>108</v>
      </c>
      <c r="F8" s="5" t="s">
        <v>108</v>
      </c>
      <c r="G8" s="5" t="s">
        <v>108</v>
      </c>
      <c r="H8" s="5" t="s">
        <v>108</v>
      </c>
      <c r="I8" s="5" t="s">
        <v>108</v>
      </c>
      <c r="J8" s="5" t="s">
        <v>108</v>
      </c>
      <c r="K8" s="5" t="s">
        <v>108</v>
      </c>
      <c r="L8" s="5" t="s">
        <v>108</v>
      </c>
      <c r="M8" s="5" t="s">
        <v>108</v>
      </c>
    </row>
    <row r="9" spans="1:14" ht="15.75">
      <c r="A9" s="37" t="s">
        <v>207</v>
      </c>
      <c r="B9" s="14">
        <f>Bev!B47+Bev!B48+Bev!B49+Bev!B51+Bev!B52+Bev!B54</f>
        <v>480000</v>
      </c>
      <c r="C9" s="14">
        <f>Bev!C47+Bev!C48+Bev!C49+Bev!C51+Bev!C52+Bev!C54</f>
        <v>480000</v>
      </c>
      <c r="D9" s="14">
        <f>Bev!D47+Bev!D48+Bev!D49+Bev!D51+Bev!D52+Bev!D54</f>
        <v>480000</v>
      </c>
      <c r="E9" s="14">
        <f>Bev!E47+Bev!E48+Bev!E49+Bev!E51+Bev!E52+Bev!E54</f>
        <v>0</v>
      </c>
      <c r="F9" s="14">
        <f>Bev!F47+Bev!F48+Bev!F49+Bev!F51+Bev!F52+Bev!F54</f>
        <v>0</v>
      </c>
      <c r="G9" s="14">
        <f>Bev!G47+Bev!G48+Bev!G49+Bev!G51+Bev!G52+Bev!G54</f>
        <v>0</v>
      </c>
      <c r="H9" s="14">
        <f>Bev!H47+Bev!H48+Bev!H49+Bev!H51+Bev!H52+Bev!H54</f>
        <v>0</v>
      </c>
      <c r="I9" s="14">
        <f>Bev!I47+Bev!I48+Bev!I49+Bev!I51+Bev!I52+Bev!I54</f>
        <v>0</v>
      </c>
      <c r="J9" s="38"/>
      <c r="K9" s="38"/>
      <c r="L9" s="38"/>
      <c r="M9" s="38"/>
      <c r="N9" s="26">
        <f>D9-C9</f>
        <v>0</v>
      </c>
    </row>
    <row r="10" spans="1:14" ht="15.75">
      <c r="A10" s="37" t="s">
        <v>208</v>
      </c>
      <c r="B10" s="14">
        <f>Bev!B71</f>
        <v>12700</v>
      </c>
      <c r="C10" s="14">
        <f>Bev!C71</f>
        <v>12700</v>
      </c>
      <c r="D10" s="14">
        <f>Bev!D71</f>
        <v>12700</v>
      </c>
      <c r="E10" s="14">
        <f>Bev!E71</f>
        <v>0</v>
      </c>
      <c r="F10" s="14">
        <f>Bev!F71</f>
        <v>0</v>
      </c>
      <c r="G10" s="14">
        <f>Bev!G71</f>
        <v>0</v>
      </c>
      <c r="H10" s="14">
        <f>Bev!H71</f>
        <v>0</v>
      </c>
      <c r="I10" s="14">
        <f>Bev!I71</f>
        <v>0</v>
      </c>
      <c r="J10" s="38"/>
      <c r="K10" s="38"/>
      <c r="L10" s="38"/>
      <c r="M10" s="38"/>
      <c r="N10" s="26">
        <f aca="true" t="shared" si="0" ref="N10:N31">D10-C10</f>
        <v>0</v>
      </c>
    </row>
    <row r="11" spans="1:14" ht="15.75">
      <c r="A11" s="37" t="s">
        <v>209</v>
      </c>
      <c r="B11" s="14">
        <f>Bev!B57+Bev!B56</f>
        <v>0</v>
      </c>
      <c r="C11" s="14">
        <f>Bev!C57+Bev!C56</f>
        <v>0</v>
      </c>
      <c r="D11" s="14">
        <f>Bev!D57+Bev!D56</f>
        <v>0</v>
      </c>
      <c r="E11" s="14">
        <f>Bev!E57+Bev!E56</f>
        <v>0</v>
      </c>
      <c r="F11" s="14">
        <f>Bev!F57+Bev!F56</f>
        <v>0</v>
      </c>
      <c r="G11" s="14">
        <f>Bev!G57+Bev!G56</f>
        <v>0</v>
      </c>
      <c r="H11" s="14">
        <f>Bev!H57+Bev!H56</f>
        <v>0</v>
      </c>
      <c r="I11" s="14">
        <f>Bev!I57+Bev!I56</f>
        <v>0</v>
      </c>
      <c r="J11" s="38"/>
      <c r="K11" s="38"/>
      <c r="L11" s="38"/>
      <c r="M11" s="38"/>
      <c r="N11" s="26">
        <f t="shared" si="0"/>
        <v>0</v>
      </c>
    </row>
    <row r="12" spans="1:14" ht="30">
      <c r="A12" s="37" t="s">
        <v>210</v>
      </c>
      <c r="B12" s="14">
        <f>Bev!B80+Bev!B81+Bev!B82</f>
        <v>0</v>
      </c>
      <c r="C12" s="14">
        <f>Bev!C80+Bev!C81+Bev!C82</f>
        <v>0</v>
      </c>
      <c r="D12" s="14">
        <f>Bev!D80+Bev!D81+Bev!D82</f>
        <v>0</v>
      </c>
      <c r="E12" s="14">
        <f>Bev!E80+Bev!E81+Bev!E82</f>
        <v>0</v>
      </c>
      <c r="F12" s="14">
        <f>Bev!F80+Bev!F81+Bev!F82</f>
        <v>0</v>
      </c>
      <c r="G12" s="14">
        <f>Bev!G80+Bev!G81+Bev!G82</f>
        <v>0</v>
      </c>
      <c r="H12" s="14">
        <f>Bev!H80+Bev!H81+Bev!H82</f>
        <v>0</v>
      </c>
      <c r="I12" s="14">
        <f>Bev!I80+Bev!I81+Bev!I82</f>
        <v>0</v>
      </c>
      <c r="J12" s="38"/>
      <c r="K12" s="38"/>
      <c r="L12" s="38"/>
      <c r="M12" s="38"/>
      <c r="N12" s="26">
        <f t="shared" si="0"/>
        <v>0</v>
      </c>
    </row>
    <row r="13" spans="1:14" ht="30">
      <c r="A13" s="37" t="s">
        <v>211</v>
      </c>
      <c r="B13" s="14">
        <f>Bev!B83-Bev!B84+Bev!B85</f>
        <v>0</v>
      </c>
      <c r="C13" s="14">
        <f>Bev!C83-Bev!C84+Bev!C85</f>
        <v>0</v>
      </c>
      <c r="D13" s="14">
        <f>Bev!D83-Bev!D84+Bev!D85</f>
        <v>0</v>
      </c>
      <c r="E13" s="14">
        <f>Bev!E83-Bev!E84+Bev!E85</f>
        <v>0</v>
      </c>
      <c r="F13" s="14">
        <f>Bev!F83-Bev!F84+Bev!F85</f>
        <v>0</v>
      </c>
      <c r="G13" s="14">
        <f>Bev!G83-Bev!G84+Bev!G85</f>
        <v>0</v>
      </c>
      <c r="H13" s="14">
        <f>Bev!H83-Bev!H84+Bev!H85</f>
        <v>0</v>
      </c>
      <c r="I13" s="14">
        <f>Bev!I83-Bev!I84+Bev!I85</f>
        <v>0</v>
      </c>
      <c r="J13" s="38"/>
      <c r="K13" s="38"/>
      <c r="L13" s="38"/>
      <c r="M13" s="38"/>
      <c r="N13" s="26">
        <f t="shared" si="0"/>
        <v>0</v>
      </c>
    </row>
    <row r="14" spans="1:14" ht="15.75">
      <c r="A14" s="37" t="s">
        <v>212</v>
      </c>
      <c r="B14" s="14">
        <f>Bev!B84</f>
        <v>0</v>
      </c>
      <c r="C14" s="14">
        <f>Bev!C84</f>
        <v>0</v>
      </c>
      <c r="D14" s="14">
        <f>Bev!D84</f>
        <v>0</v>
      </c>
      <c r="E14" s="14">
        <f>Bev!E84</f>
        <v>0</v>
      </c>
      <c r="F14" s="14">
        <f>Bev!F84</f>
        <v>0</v>
      </c>
      <c r="G14" s="14">
        <f>Bev!G84</f>
        <v>0</v>
      </c>
      <c r="H14" s="14">
        <f>Bev!H84</f>
        <v>0</v>
      </c>
      <c r="I14" s="14">
        <f>Bev!I84</f>
        <v>0</v>
      </c>
      <c r="J14" s="38"/>
      <c r="K14" s="38"/>
      <c r="L14" s="38"/>
      <c r="M14" s="38"/>
      <c r="N14" s="26">
        <f t="shared" si="0"/>
        <v>0</v>
      </c>
    </row>
    <row r="15" spans="1:14" ht="30">
      <c r="A15" s="37" t="s">
        <v>213</v>
      </c>
      <c r="B15" s="14">
        <f>Bev!B14+Bev!B30+Bev!B87+Bev!B111</f>
        <v>0</v>
      </c>
      <c r="C15" s="14">
        <f>Bev!C14+Bev!C30+Bev!C87+Bev!C111</f>
        <v>0</v>
      </c>
      <c r="D15" s="14">
        <f>Bev!D14+Bev!D30+Bev!D87+Bev!D111</f>
        <v>0</v>
      </c>
      <c r="E15" s="14">
        <f>Bev!E14+Bev!E30+Bev!E87+Bev!E111</f>
        <v>0</v>
      </c>
      <c r="F15" s="14">
        <f>Bev!F14+Bev!F30+Bev!F87+Bev!F111</f>
        <v>0</v>
      </c>
      <c r="G15" s="14">
        <f>Bev!G14+Bev!G30+Bev!G87+Bev!G111</f>
        <v>0</v>
      </c>
      <c r="H15" s="14">
        <f>Bev!H14+Bev!H30+Bev!H87+Bev!H111</f>
        <v>0</v>
      </c>
      <c r="I15" s="14">
        <f>Bev!I14+Bev!I30+Bev!I87+Bev!I111</f>
        <v>0</v>
      </c>
      <c r="J15" s="38"/>
      <c r="K15" s="38"/>
      <c r="L15" s="38"/>
      <c r="M15" s="38"/>
      <c r="N15" s="26">
        <f t="shared" si="0"/>
        <v>0</v>
      </c>
    </row>
    <row r="16" spans="1:14" s="19" customFormat="1" ht="15.75">
      <c r="A16" s="39" t="s">
        <v>26</v>
      </c>
      <c r="B16" s="16">
        <f>SUM(B9:B15)</f>
        <v>492700</v>
      </c>
      <c r="C16" s="16">
        <f>SUM(C9:C15)</f>
        <v>492700</v>
      </c>
      <c r="D16" s="16">
        <f aca="true" t="shared" si="1" ref="D16:I16">SUM(D9:D15)</f>
        <v>492700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38"/>
      <c r="K16" s="38"/>
      <c r="L16" s="38"/>
      <c r="M16" s="38"/>
      <c r="N16" s="26">
        <f t="shared" si="0"/>
        <v>0</v>
      </c>
    </row>
    <row r="17" spans="1:14" ht="15.75">
      <c r="A17" s="39" t="s">
        <v>27</v>
      </c>
      <c r="B17" s="16">
        <f>ROUNDDOWN(B16*0.5,0)</f>
        <v>246350</v>
      </c>
      <c r="C17" s="16">
        <f>ROUNDDOWN(C16*0.5,0)</f>
        <v>246350</v>
      </c>
      <c r="D17" s="16">
        <f aca="true" t="shared" si="2" ref="D17:I17">ROUNDDOWN(D16*0.5,0)</f>
        <v>246350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38"/>
      <c r="K17" s="38"/>
      <c r="L17" s="38"/>
      <c r="M17" s="38"/>
      <c r="N17" s="26">
        <f t="shared" si="0"/>
        <v>0</v>
      </c>
    </row>
    <row r="18" spans="1:14" ht="15.75">
      <c r="A18" s="37" t="s">
        <v>217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f>B18+J18+K18+L18</f>
        <v>0</v>
      </c>
      <c r="N18" s="26">
        <f t="shared" si="0"/>
        <v>0</v>
      </c>
    </row>
    <row r="19" spans="1:14" ht="15.75">
      <c r="A19" s="37" t="s">
        <v>218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aca="true" t="shared" si="3" ref="M19:M25">B19+J19+K19+L19</f>
        <v>0</v>
      </c>
      <c r="N19" s="26">
        <f t="shared" si="0"/>
        <v>0</v>
      </c>
    </row>
    <row r="20" spans="1:14" ht="15.75">
      <c r="A20" s="37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f t="shared" si="3"/>
        <v>0</v>
      </c>
      <c r="N20" s="26">
        <f t="shared" si="0"/>
        <v>0</v>
      </c>
    </row>
    <row r="21" spans="1:14" ht="15.75">
      <c r="A21" s="37" t="s">
        <v>17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f t="shared" si="3"/>
        <v>0</v>
      </c>
      <c r="N21" s="26">
        <f t="shared" si="0"/>
        <v>0</v>
      </c>
    </row>
    <row r="22" spans="1:14" ht="15.75">
      <c r="A22" s="37" t="s">
        <v>18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f t="shared" si="3"/>
        <v>0</v>
      </c>
      <c r="N22" s="26">
        <f t="shared" si="0"/>
        <v>0</v>
      </c>
    </row>
    <row r="23" spans="1:14" ht="15.75">
      <c r="A23" s="37" t="s">
        <v>216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f t="shared" si="3"/>
        <v>0</v>
      </c>
      <c r="N23" s="26">
        <f t="shared" si="0"/>
        <v>0</v>
      </c>
    </row>
    <row r="24" spans="1:14" ht="30">
      <c r="A24" s="37" t="s">
        <v>215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f t="shared" si="3"/>
        <v>0</v>
      </c>
      <c r="N24" s="26">
        <f t="shared" si="0"/>
        <v>0</v>
      </c>
    </row>
    <row r="25" spans="1:14" s="19" customFormat="1" ht="15.75">
      <c r="A25" s="39" t="s">
        <v>28</v>
      </c>
      <c r="B25" s="16">
        <f>SUM(B18:B24)</f>
        <v>0</v>
      </c>
      <c r="C25" s="16">
        <f>SUM(C18:C24)</f>
        <v>0</v>
      </c>
      <c r="D25" s="16">
        <f aca="true" t="shared" si="4" ref="D25:I25">SUM(D18:D24)</f>
        <v>0</v>
      </c>
      <c r="E25" s="16">
        <f t="shared" si="4"/>
        <v>0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>SUM(J18:J24)</f>
        <v>0</v>
      </c>
      <c r="K25" s="16">
        <f>SUM(K18:K24)</f>
        <v>0</v>
      </c>
      <c r="L25" s="16">
        <f>SUM(L18:L24)</f>
        <v>0</v>
      </c>
      <c r="M25" s="16">
        <f t="shared" si="3"/>
        <v>0</v>
      </c>
      <c r="N25" s="26">
        <f t="shared" si="0"/>
        <v>0</v>
      </c>
    </row>
    <row r="26" spans="1:14" s="19" customFormat="1" ht="29.25">
      <c r="A26" s="39" t="s">
        <v>29</v>
      </c>
      <c r="B26" s="16">
        <f>B17-B25</f>
        <v>246350</v>
      </c>
      <c r="C26" s="16">
        <f>C17-C25</f>
        <v>246350</v>
      </c>
      <c r="D26" s="16">
        <f aca="true" t="shared" si="5" ref="D26:I26">D17-D25</f>
        <v>246350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38"/>
      <c r="K26" s="38"/>
      <c r="L26" s="38"/>
      <c r="M26" s="38"/>
      <c r="N26" s="26">
        <f t="shared" si="0"/>
        <v>0</v>
      </c>
    </row>
    <row r="27" spans="1:14" s="19" customFormat="1" ht="28.5">
      <c r="A27" s="40" t="s">
        <v>94</v>
      </c>
      <c r="B27" s="16">
        <f aca="true" t="shared" si="6" ref="B27:M27">SUM(B28:B31)</f>
        <v>0</v>
      </c>
      <c r="C27" s="16">
        <f t="shared" si="6"/>
        <v>0</v>
      </c>
      <c r="D27" s="16">
        <f t="shared" si="6"/>
        <v>0</v>
      </c>
      <c r="E27" s="16">
        <f t="shared" si="6"/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26">
        <f t="shared" si="0"/>
        <v>0</v>
      </c>
    </row>
    <row r="28" spans="1:14" ht="30">
      <c r="A28" s="37" t="s">
        <v>96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f>B28+J28+K28+L28</f>
        <v>0</v>
      </c>
      <c r="N28" s="26">
        <f t="shared" si="0"/>
        <v>0</v>
      </c>
    </row>
    <row r="29" spans="1:14" ht="45">
      <c r="A29" s="37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>B29+J29+K29+L29</f>
        <v>0</v>
      </c>
      <c r="N29" s="26">
        <f t="shared" si="0"/>
        <v>0</v>
      </c>
    </row>
    <row r="30" spans="1:14" ht="30">
      <c r="A30" s="37" t="s">
        <v>53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B30+J30+K30+L30</f>
        <v>0</v>
      </c>
      <c r="N30" s="26">
        <f t="shared" si="0"/>
        <v>0</v>
      </c>
    </row>
    <row r="31" spans="1:14" ht="15.75">
      <c r="A31" s="37" t="s">
        <v>52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f>B31+J31+K31+L31</f>
        <v>0</v>
      </c>
      <c r="N31" s="26">
        <f t="shared" si="0"/>
        <v>0</v>
      </c>
    </row>
    <row r="32" ht="15">
      <c r="M32" s="88"/>
    </row>
  </sheetData>
  <sheetProtection/>
  <mergeCells count="5">
    <mergeCell ref="A7:A8"/>
    <mergeCell ref="A1:M1"/>
    <mergeCell ref="A2:M2"/>
    <mergeCell ref="A3:M3"/>
    <mergeCell ref="A4:M4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2" r:id="rId1"/>
  <headerFooter>
    <oddHeader>&amp;R&amp;"Arial,Normál"&amp;10
4. melléklet a 3/2020.(III.16.)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2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8.28125" style="0" customWidth="1"/>
    <col min="2" max="5" width="12.140625" style="0" customWidth="1"/>
  </cols>
  <sheetData>
    <row r="1" spans="1:5" s="1" customFormat="1" ht="15.75">
      <c r="A1" s="122" t="s">
        <v>405</v>
      </c>
      <c r="B1" s="122"/>
      <c r="C1" s="122"/>
      <c r="D1" s="122"/>
      <c r="E1" s="122"/>
    </row>
    <row r="2" spans="1:5" s="1" customFormat="1" ht="15.75">
      <c r="A2" s="122" t="s">
        <v>97</v>
      </c>
      <c r="B2" s="122"/>
      <c r="C2" s="122"/>
      <c r="D2" s="122"/>
      <c r="E2" s="122"/>
    </row>
    <row r="3" spans="1:5" s="9" customFormat="1" ht="15.75">
      <c r="A3" s="1"/>
      <c r="B3" s="1"/>
      <c r="C3" s="1"/>
      <c r="D3" s="1"/>
      <c r="E3" s="1"/>
    </row>
    <row r="4" spans="1:5" s="9" customFormat="1" ht="15.75">
      <c r="A4" s="140" t="s">
        <v>4</v>
      </c>
      <c r="B4" s="5" t="s">
        <v>100</v>
      </c>
      <c r="C4" s="5" t="s">
        <v>104</v>
      </c>
      <c r="D4" s="5" t="s">
        <v>109</v>
      </c>
      <c r="E4" s="5" t="s">
        <v>1</v>
      </c>
    </row>
    <row r="5" spans="1:5" s="9" customFormat="1" ht="15.75">
      <c r="A5" s="141"/>
      <c r="B5" s="5" t="s">
        <v>108</v>
      </c>
      <c r="C5" s="5" t="s">
        <v>108</v>
      </c>
      <c r="D5" s="5" t="s">
        <v>108</v>
      </c>
      <c r="E5" s="5" t="s">
        <v>108</v>
      </c>
    </row>
    <row r="6" spans="1:5" s="9" customFormat="1" ht="31.5">
      <c r="A6" s="6" t="s">
        <v>5</v>
      </c>
      <c r="B6" s="13">
        <v>0</v>
      </c>
      <c r="C6" s="13">
        <v>0</v>
      </c>
      <c r="D6" s="13">
        <v>0</v>
      </c>
      <c r="E6" s="13">
        <f>B6+C6+D6</f>
        <v>0</v>
      </c>
    </row>
    <row r="7" spans="1:5" s="9" customFormat="1" ht="31.5">
      <c r="A7" s="6" t="s">
        <v>6</v>
      </c>
      <c r="B7" s="13">
        <v>0</v>
      </c>
      <c r="C7" s="13">
        <v>0</v>
      </c>
      <c r="D7" s="13">
        <v>0</v>
      </c>
      <c r="E7" s="13">
        <f aca="true" t="shared" si="0" ref="E7:E17">B7+C7+D7</f>
        <v>0</v>
      </c>
    </row>
    <row r="8" spans="1:5" s="9" customFormat="1" ht="15.75" hidden="1">
      <c r="A8" s="6" t="s">
        <v>7</v>
      </c>
      <c r="B8" s="4"/>
      <c r="C8" s="4"/>
      <c r="D8" s="4"/>
      <c r="E8" s="13"/>
    </row>
    <row r="9" spans="1:5" s="9" customFormat="1" ht="15.75" hidden="1">
      <c r="A9" s="6" t="s">
        <v>400</v>
      </c>
      <c r="B9" s="4"/>
      <c r="C9" s="4"/>
      <c r="D9" s="4"/>
      <c r="E9" s="13"/>
    </row>
    <row r="10" spans="1:5" s="9" customFormat="1" ht="15.75" hidden="1">
      <c r="A10" s="6" t="s">
        <v>9</v>
      </c>
      <c r="B10" s="4"/>
      <c r="C10" s="4">
        <v>0</v>
      </c>
      <c r="D10" s="4">
        <v>0</v>
      </c>
      <c r="E10" s="13">
        <f t="shared" si="0"/>
        <v>0</v>
      </c>
    </row>
    <row r="11" spans="1:5" s="9" customFormat="1" ht="15.75" hidden="1">
      <c r="A11" s="6" t="s">
        <v>10</v>
      </c>
      <c r="B11" s="4"/>
      <c r="C11" s="4">
        <v>0</v>
      </c>
      <c r="D11" s="4">
        <v>0</v>
      </c>
      <c r="E11" s="13">
        <f t="shared" si="0"/>
        <v>0</v>
      </c>
    </row>
    <row r="12" spans="1:5" s="9" customFormat="1" ht="15.75" hidden="1">
      <c r="A12" s="6" t="s">
        <v>13</v>
      </c>
      <c r="B12" s="4"/>
      <c r="C12" s="4">
        <v>0</v>
      </c>
      <c r="D12" s="4">
        <v>0</v>
      </c>
      <c r="E12" s="13">
        <f t="shared" si="0"/>
        <v>0</v>
      </c>
    </row>
    <row r="13" spans="1:5" s="9" customFormat="1" ht="15.75" hidden="1">
      <c r="A13" s="6" t="s">
        <v>11</v>
      </c>
      <c r="B13" s="4"/>
      <c r="C13" s="4">
        <v>0</v>
      </c>
      <c r="D13" s="4">
        <v>0</v>
      </c>
      <c r="E13" s="13">
        <f t="shared" si="0"/>
        <v>0</v>
      </c>
    </row>
    <row r="14" spans="1:5" s="9" customFormat="1" ht="15.75" hidden="1">
      <c r="A14" s="6" t="s">
        <v>12</v>
      </c>
      <c r="B14" s="4">
        <f>SUM(B11:B13)</f>
        <v>0</v>
      </c>
      <c r="C14" s="4">
        <f>SUM(C11:C13)</f>
        <v>0</v>
      </c>
      <c r="D14" s="4">
        <f>SUM(D11:D13)</f>
        <v>0</v>
      </c>
      <c r="E14" s="13">
        <f t="shared" si="0"/>
        <v>0</v>
      </c>
    </row>
    <row r="15" spans="1:5" s="9" customFormat="1" ht="15.75" hidden="1">
      <c r="A15" s="6" t="s">
        <v>14</v>
      </c>
      <c r="B15" s="4"/>
      <c r="C15" s="4"/>
      <c r="D15" s="4"/>
      <c r="E15" s="13"/>
    </row>
    <row r="16" spans="1:5" s="9" customFormat="1" ht="15.75" hidden="1">
      <c r="A16" s="6" t="s">
        <v>8</v>
      </c>
      <c r="B16" s="4"/>
      <c r="C16" s="4"/>
      <c r="D16" s="4"/>
      <c r="E16" s="13"/>
    </row>
    <row r="17" spans="1:5" s="9" customFormat="1" ht="15.75" hidden="1">
      <c r="A17" s="6" t="s">
        <v>15</v>
      </c>
      <c r="B17" s="4"/>
      <c r="C17" s="4"/>
      <c r="D17" s="4"/>
      <c r="E17" s="13">
        <f t="shared" si="0"/>
        <v>0</v>
      </c>
    </row>
    <row r="18" spans="1:5" s="9" customFormat="1" ht="15.75" hidden="1">
      <c r="A18" s="6"/>
      <c r="B18" s="4"/>
      <c r="C18" s="4"/>
      <c r="D18" s="4"/>
      <c r="E18" s="13"/>
    </row>
    <row r="19" spans="1:5" s="9" customFormat="1" ht="15.75" hidden="1">
      <c r="A19" s="6"/>
      <c r="B19" s="4"/>
      <c r="C19" s="4"/>
      <c r="D19" s="4"/>
      <c r="E19" s="13"/>
    </row>
    <row r="20" spans="1:5" s="9" customFormat="1" ht="15.75" hidden="1">
      <c r="A20" s="6"/>
      <c r="B20" s="4"/>
      <c r="C20" s="4"/>
      <c r="D20" s="4"/>
      <c r="E20" s="13"/>
    </row>
    <row r="21" spans="1:5" s="9" customFormat="1" ht="15.75" hidden="1">
      <c r="A21" s="6"/>
      <c r="B21" s="4"/>
      <c r="C21" s="4"/>
      <c r="D21" s="4"/>
      <c r="E21" s="13"/>
    </row>
    <row r="22" spans="1:5" s="9" customFormat="1" ht="15.75" hidden="1">
      <c r="A22" s="6"/>
      <c r="B22" s="4"/>
      <c r="C22" s="4"/>
      <c r="D22" s="4"/>
      <c r="E22" s="13"/>
    </row>
    <row r="23" spans="1:5" s="9" customFormat="1" ht="15.75" hidden="1">
      <c r="A23" s="6"/>
      <c r="B23" s="4"/>
      <c r="C23" s="4"/>
      <c r="D23" s="4"/>
      <c r="E23" s="13"/>
    </row>
    <row r="24" spans="1:5" s="9" customFormat="1" ht="15.75" hidden="1">
      <c r="A24" s="6"/>
      <c r="B24" s="4"/>
      <c r="C24" s="4"/>
      <c r="D24" s="4"/>
      <c r="E24" s="13"/>
    </row>
    <row r="25" spans="1:5" s="9" customFormat="1" ht="15.75" hidden="1">
      <c r="A25" s="6"/>
      <c r="B25" s="4"/>
      <c r="C25" s="4"/>
      <c r="D25" s="4"/>
      <c r="E25" s="13"/>
    </row>
    <row r="26" spans="1:5" ht="15.75" hidden="1">
      <c r="A26" s="6"/>
      <c r="B26" s="4"/>
      <c r="C26" s="4"/>
      <c r="D26" s="4"/>
      <c r="E26" s="13"/>
    </row>
    <row r="27" spans="1:5" ht="15.75" hidden="1">
      <c r="A27" s="6"/>
      <c r="B27" s="4"/>
      <c r="C27" s="4"/>
      <c r="D27" s="4"/>
      <c r="E27" s="13"/>
    </row>
  </sheetData>
  <sheetProtection/>
  <mergeCells count="3">
    <mergeCell ref="A4:A5"/>
    <mergeCell ref="A1:E1"/>
    <mergeCell ref="A2:E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5. melléklet a 3/2020.(III.16.)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25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7109375" style="0" customWidth="1"/>
    <col min="2" max="2" width="14.00390625" style="0" customWidth="1"/>
    <col min="3" max="3" width="15.57421875" style="0" customWidth="1"/>
    <col min="4" max="4" width="15.00390625" style="0" customWidth="1"/>
    <col min="5" max="5" width="36.7109375" style="0" customWidth="1"/>
    <col min="6" max="6" width="15.421875" style="0" customWidth="1"/>
    <col min="7" max="7" width="14.57421875" style="0" customWidth="1"/>
    <col min="8" max="8" width="13.7109375" style="0" customWidth="1"/>
  </cols>
  <sheetData>
    <row r="1" spans="1:8" s="1" customFormat="1" ht="15.75" customHeight="1">
      <c r="A1" s="137" t="s">
        <v>406</v>
      </c>
      <c r="B1" s="137"/>
      <c r="C1" s="137"/>
      <c r="D1" s="137"/>
      <c r="E1" s="137"/>
      <c r="F1" s="137"/>
      <c r="G1" s="137"/>
      <c r="H1" s="137"/>
    </row>
    <row r="2" spans="1:8" s="1" customFormat="1" ht="15.75">
      <c r="A2" s="122" t="s">
        <v>105</v>
      </c>
      <c r="B2" s="122"/>
      <c r="C2" s="122"/>
      <c r="D2" s="122"/>
      <c r="E2" s="122"/>
      <c r="F2" s="122"/>
      <c r="G2" s="122"/>
      <c r="H2" s="122"/>
    </row>
    <row r="3" spans="2:4" ht="15">
      <c r="B3" s="34"/>
      <c r="C3" s="34"/>
      <c r="D3" s="34"/>
    </row>
    <row r="4" spans="1:8" s="10" customFormat="1" ht="31.5">
      <c r="A4" s="64" t="s">
        <v>4</v>
      </c>
      <c r="B4" s="3" t="s">
        <v>223</v>
      </c>
      <c r="C4" s="3" t="s">
        <v>224</v>
      </c>
      <c r="D4" s="3" t="s">
        <v>225</v>
      </c>
      <c r="E4" s="64" t="s">
        <v>4</v>
      </c>
      <c r="F4" s="3" t="s">
        <v>223</v>
      </c>
      <c r="G4" s="3" t="s">
        <v>224</v>
      </c>
      <c r="H4" s="3" t="s">
        <v>225</v>
      </c>
    </row>
    <row r="5" spans="1:8" s="70" customFormat="1" ht="16.5">
      <c r="A5" s="124" t="s">
        <v>24</v>
      </c>
      <c r="B5" s="124"/>
      <c r="C5" s="124"/>
      <c r="D5" s="124"/>
      <c r="E5" s="128" t="s">
        <v>77</v>
      </c>
      <c r="F5" s="129"/>
      <c r="G5" s="129"/>
      <c r="H5" s="130"/>
    </row>
    <row r="6" spans="1:8" s="10" customFormat="1" ht="31.5">
      <c r="A6" s="66" t="s">
        <v>86</v>
      </c>
      <c r="B6" s="4">
        <v>14526439</v>
      </c>
      <c r="C6" s="4">
        <v>15095782</v>
      </c>
      <c r="D6" s="4">
        <f>Összesen!Z7</f>
        <v>14787154</v>
      </c>
      <c r="E6" s="68" t="s">
        <v>19</v>
      </c>
      <c r="F6" s="4">
        <v>4417647</v>
      </c>
      <c r="G6" s="4">
        <v>4932392</v>
      </c>
      <c r="H6" s="4">
        <f>Összesen!BG7</f>
        <v>4180000</v>
      </c>
    </row>
    <row r="7" spans="1:8" s="10" customFormat="1" ht="30">
      <c r="A7" s="66" t="s">
        <v>88</v>
      </c>
      <c r="B7" s="4">
        <v>452827</v>
      </c>
      <c r="C7" s="4">
        <v>856424</v>
      </c>
      <c r="D7" s="4">
        <f>Összesen!Z8</f>
        <v>630000</v>
      </c>
      <c r="E7" s="68" t="s">
        <v>46</v>
      </c>
      <c r="F7" s="4">
        <v>808585</v>
      </c>
      <c r="G7" s="4">
        <v>869901</v>
      </c>
      <c r="H7" s="4">
        <f>Összesen!BG8</f>
        <v>680000</v>
      </c>
    </row>
    <row r="8" spans="1:8" s="10" customFormat="1" ht="15.75">
      <c r="A8" s="66" t="s">
        <v>24</v>
      </c>
      <c r="B8" s="4">
        <v>506854</v>
      </c>
      <c r="C8" s="4">
        <v>1550823</v>
      </c>
      <c r="D8" s="4">
        <f>Összesen!Z9</f>
        <v>355524</v>
      </c>
      <c r="E8" s="68" t="s">
        <v>47</v>
      </c>
      <c r="F8" s="4">
        <v>3971200</v>
      </c>
      <c r="G8" s="4">
        <v>3666519</v>
      </c>
      <c r="H8" s="4">
        <f>Összesen!BG9</f>
        <v>5100000</v>
      </c>
    </row>
    <row r="9" spans="1:8" s="10" customFormat="1" ht="15.75">
      <c r="A9" s="125" t="s">
        <v>89</v>
      </c>
      <c r="B9" s="126">
        <v>60300</v>
      </c>
      <c r="C9" s="126">
        <v>0</v>
      </c>
      <c r="D9" s="126">
        <f>Összesen!Z10</f>
        <v>0</v>
      </c>
      <c r="E9" s="68" t="s">
        <v>48</v>
      </c>
      <c r="F9" s="4">
        <v>565100</v>
      </c>
      <c r="G9" s="4">
        <v>905200</v>
      </c>
      <c r="H9" s="4">
        <f>Összesen!BG10</f>
        <v>1070000</v>
      </c>
    </row>
    <row r="10" spans="1:8" s="10" customFormat="1" ht="15.75">
      <c r="A10" s="125"/>
      <c r="B10" s="126"/>
      <c r="C10" s="126"/>
      <c r="D10" s="126"/>
      <c r="E10" s="68" t="s">
        <v>49</v>
      </c>
      <c r="F10" s="4">
        <v>1498869</v>
      </c>
      <c r="G10" s="4">
        <v>735304</v>
      </c>
      <c r="H10" s="4">
        <f>Összesen!BG11</f>
        <v>727379</v>
      </c>
    </row>
    <row r="11" spans="1:8" s="10" customFormat="1" ht="15.75">
      <c r="A11" s="67" t="s">
        <v>226</v>
      </c>
      <c r="B11" s="12">
        <f>SUM(B6:B10)</f>
        <v>15546420</v>
      </c>
      <c r="C11" s="12">
        <f>SUM(C6:C10)</f>
        <v>17503029</v>
      </c>
      <c r="D11" s="12">
        <f>SUM(D6:D10)</f>
        <v>15772678</v>
      </c>
      <c r="E11" s="67" t="s">
        <v>229</v>
      </c>
      <c r="F11" s="12">
        <f>SUM(F6:F10)</f>
        <v>11261401</v>
      </c>
      <c r="G11" s="12">
        <f>SUM(G6:G10)</f>
        <v>11109316</v>
      </c>
      <c r="H11" s="12">
        <f>SUM(H6:H10)</f>
        <v>11757379</v>
      </c>
    </row>
    <row r="12" spans="1:8" s="10" customFormat="1" ht="15.75">
      <c r="A12" s="144" t="s">
        <v>82</v>
      </c>
      <c r="B12" s="145"/>
      <c r="C12" s="145"/>
      <c r="D12" s="145"/>
      <c r="E12" s="146"/>
      <c r="F12" s="98">
        <f>B11-F11</f>
        <v>4285019</v>
      </c>
      <c r="G12" s="98">
        <f>C11-G11</f>
        <v>6393713</v>
      </c>
      <c r="H12" s="98">
        <f>D11-H11</f>
        <v>4015299</v>
      </c>
    </row>
    <row r="13" spans="1:8" s="70" customFormat="1" ht="16.5">
      <c r="A13" s="123" t="s">
        <v>76</v>
      </c>
      <c r="B13" s="123"/>
      <c r="C13" s="123"/>
      <c r="D13" s="123"/>
      <c r="E13" s="128" t="s">
        <v>67</v>
      </c>
      <c r="F13" s="129"/>
      <c r="G13" s="129"/>
      <c r="H13" s="130"/>
    </row>
    <row r="14" spans="1:8" s="10" customFormat="1" ht="31.5">
      <c r="A14" s="66" t="s">
        <v>87</v>
      </c>
      <c r="B14" s="4">
        <v>0</v>
      </c>
      <c r="C14" s="4">
        <v>3886200</v>
      </c>
      <c r="D14" s="4">
        <f>Összesen!Z15</f>
        <v>0</v>
      </c>
      <c r="E14" s="66" t="s">
        <v>66</v>
      </c>
      <c r="F14" s="4">
        <v>11092968</v>
      </c>
      <c r="G14" s="4">
        <v>7414585</v>
      </c>
      <c r="H14" s="4">
        <f>Összesen!BG15</f>
        <v>0</v>
      </c>
    </row>
    <row r="15" spans="1:8" s="10" customFormat="1" ht="15.75">
      <c r="A15" s="66" t="s">
        <v>76</v>
      </c>
      <c r="B15" s="4">
        <v>121200</v>
      </c>
      <c r="C15" s="4">
        <v>223243</v>
      </c>
      <c r="D15" s="4">
        <f>Összesen!Z16</f>
        <v>0</v>
      </c>
      <c r="E15" s="66" t="s">
        <v>25</v>
      </c>
      <c r="F15" s="4">
        <v>1321248</v>
      </c>
      <c r="G15" s="4">
        <v>198533</v>
      </c>
      <c r="H15" s="4">
        <f>Összesen!BG16</f>
        <v>7969320</v>
      </c>
    </row>
    <row r="16" spans="1:8" s="10" customFormat="1" ht="15.75">
      <c r="A16" s="66" t="s">
        <v>90</v>
      </c>
      <c r="B16" s="4">
        <v>0</v>
      </c>
      <c r="C16" s="4">
        <v>0</v>
      </c>
      <c r="D16" s="4">
        <f>Összesen!Z17</f>
        <v>0</v>
      </c>
      <c r="E16" s="66" t="s">
        <v>85</v>
      </c>
      <c r="F16" s="4">
        <v>19657</v>
      </c>
      <c r="G16" s="4">
        <v>116113</v>
      </c>
      <c r="H16" s="4">
        <f>Összesen!BG17</f>
        <v>0</v>
      </c>
    </row>
    <row r="17" spans="1:8" s="10" customFormat="1" ht="15.75">
      <c r="A17" s="67" t="s">
        <v>227</v>
      </c>
      <c r="B17" s="12">
        <f>SUM(B14:B16)</f>
        <v>121200</v>
      </c>
      <c r="C17" s="12">
        <f>SUM(C14:C16)</f>
        <v>4109443</v>
      </c>
      <c r="D17" s="12">
        <f>SUM(D14:D16)</f>
        <v>0</v>
      </c>
      <c r="E17" s="67" t="s">
        <v>228</v>
      </c>
      <c r="F17" s="12">
        <f>SUM(F14:F16)</f>
        <v>12433873</v>
      </c>
      <c r="G17" s="12">
        <f>SUM(G14:G16)</f>
        <v>7729231</v>
      </c>
      <c r="H17" s="12">
        <f>SUM(H14:H16)</f>
        <v>7969320</v>
      </c>
    </row>
    <row r="18" spans="1:8" s="10" customFormat="1" ht="15.75">
      <c r="A18" s="144" t="s">
        <v>82</v>
      </c>
      <c r="B18" s="145"/>
      <c r="C18" s="145"/>
      <c r="D18" s="145"/>
      <c r="E18" s="146"/>
      <c r="F18" s="98">
        <f>B17-F17</f>
        <v>-12312673</v>
      </c>
      <c r="G18" s="98">
        <f>C17-G17</f>
        <v>-3619788</v>
      </c>
      <c r="H18" s="98">
        <f>D17-H17</f>
        <v>-7969320</v>
      </c>
    </row>
    <row r="19" spans="1:8" s="70" customFormat="1" ht="16.5">
      <c r="A19" s="124" t="s">
        <v>78</v>
      </c>
      <c r="B19" s="124"/>
      <c r="C19" s="124"/>
      <c r="D19" s="124"/>
      <c r="E19" s="128" t="s">
        <v>79</v>
      </c>
      <c r="F19" s="129"/>
      <c r="G19" s="129"/>
      <c r="H19" s="130"/>
    </row>
    <row r="20" spans="1:8" s="10" customFormat="1" ht="15.75">
      <c r="A20" s="66" t="s">
        <v>80</v>
      </c>
      <c r="B20" s="4">
        <f>B11+B17</f>
        <v>15667620</v>
      </c>
      <c r="C20" s="4">
        <f>C11+C17</f>
        <v>21612472</v>
      </c>
      <c r="D20" s="4">
        <f>D11+D17</f>
        <v>15772678</v>
      </c>
      <c r="E20" s="66" t="s">
        <v>81</v>
      </c>
      <c r="F20" s="4">
        <f>F11+F17</f>
        <v>23695274</v>
      </c>
      <c r="G20" s="4">
        <f>G11+G17</f>
        <v>18838547</v>
      </c>
      <c r="H20" s="4">
        <f>H11+H17</f>
        <v>19726699</v>
      </c>
    </row>
    <row r="21" spans="1:8" s="10" customFormat="1" ht="15.75">
      <c r="A21" s="144" t="s">
        <v>82</v>
      </c>
      <c r="B21" s="145"/>
      <c r="C21" s="145"/>
      <c r="D21" s="145"/>
      <c r="E21" s="146"/>
      <c r="F21" s="98">
        <f>B20-F20</f>
        <v>-8027654</v>
      </c>
      <c r="G21" s="98">
        <f>C20-G20</f>
        <v>2773925</v>
      </c>
      <c r="H21" s="98">
        <f>D20-H20</f>
        <v>-3954021</v>
      </c>
    </row>
    <row r="22" spans="1:8" s="10" customFormat="1" ht="15.75">
      <c r="A22" s="69" t="s">
        <v>73</v>
      </c>
      <c r="B22" s="4">
        <v>9755879</v>
      </c>
      <c r="C22" s="4">
        <v>1761716</v>
      </c>
      <c r="D22" s="4">
        <f>Összesen!Z23</f>
        <v>4545507</v>
      </c>
      <c r="E22" s="147" t="s">
        <v>75</v>
      </c>
      <c r="F22" s="142">
        <v>548129</v>
      </c>
      <c r="G22" s="142">
        <v>581620</v>
      </c>
      <c r="H22" s="142">
        <f>Összesen!BG23</f>
        <v>591486</v>
      </c>
    </row>
    <row r="23" spans="1:8" s="10" customFormat="1" ht="15.75">
      <c r="A23" s="69" t="s">
        <v>74</v>
      </c>
      <c r="B23" s="4">
        <v>581620</v>
      </c>
      <c r="C23" s="4">
        <v>591486</v>
      </c>
      <c r="D23" s="4">
        <f>Összesen!Z24</f>
        <v>0</v>
      </c>
      <c r="E23" s="148"/>
      <c r="F23" s="143"/>
      <c r="G23" s="143"/>
      <c r="H23" s="143"/>
    </row>
    <row r="24" spans="1:8" s="10" customFormat="1" ht="15.75">
      <c r="A24" s="65" t="s">
        <v>2</v>
      </c>
      <c r="B24" s="13">
        <f>B20+B22+B23</f>
        <v>26005119</v>
      </c>
      <c r="C24" s="13">
        <f>C20+C22+C23</f>
        <v>23965674</v>
      </c>
      <c r="D24" s="13">
        <f>D20+D22+D23</f>
        <v>20318185</v>
      </c>
      <c r="E24" s="65" t="s">
        <v>3</v>
      </c>
      <c r="F24" s="13">
        <f>F20+F22+F23</f>
        <v>24243403</v>
      </c>
      <c r="G24" s="13">
        <f>G20+G22+G23</f>
        <v>19420167</v>
      </c>
      <c r="H24" s="13">
        <f>H20+H22+H23</f>
        <v>20318185</v>
      </c>
    </row>
    <row r="25" spans="4:8" ht="15">
      <c r="D25" s="34"/>
      <c r="H25" s="34"/>
    </row>
  </sheetData>
  <sheetProtection/>
  <mergeCells count="19">
    <mergeCell ref="E5:H5"/>
    <mergeCell ref="E13:H13"/>
    <mergeCell ref="E19:H19"/>
    <mergeCell ref="A5:D5"/>
    <mergeCell ref="A1:H1"/>
    <mergeCell ref="A2:H2"/>
    <mergeCell ref="A9:A10"/>
    <mergeCell ref="A12:E12"/>
    <mergeCell ref="A18:E18"/>
    <mergeCell ref="B9:B10"/>
    <mergeCell ref="F22:F23"/>
    <mergeCell ref="G22:G23"/>
    <mergeCell ref="H22:H23"/>
    <mergeCell ref="C9:C10"/>
    <mergeCell ref="A13:D13"/>
    <mergeCell ref="D9:D10"/>
    <mergeCell ref="A21:E21"/>
    <mergeCell ref="E22:E23"/>
    <mergeCell ref="A19:D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25"/>
  <sheetViews>
    <sheetView zoomScale="86" zoomScaleNormal="86" zoomScalePageLayoutView="0" workbookViewId="0" topLeftCell="A1">
      <pane xSplit="1" ySplit="3" topLeftCell="B4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2" sqref="A2:E2"/>
    </sheetView>
  </sheetViews>
  <sheetFormatPr defaultColWidth="9.140625" defaultRowHeight="15"/>
  <cols>
    <col min="1" max="1" width="36.57421875" style="57" customWidth="1"/>
    <col min="2" max="4" width="10.28125" style="57" customWidth="1"/>
    <col min="5" max="5" width="11.28125" style="57" bestFit="1" customWidth="1"/>
    <col min="6" max="7" width="10.28125" style="57" customWidth="1"/>
    <col min="8" max="8" width="11.28125" style="57" bestFit="1" customWidth="1"/>
    <col min="9" max="10" width="10.28125" style="57" customWidth="1"/>
    <col min="11" max="11" width="11.28125" style="57" bestFit="1" customWidth="1"/>
    <col min="12" max="12" width="12.28125" style="57" customWidth="1"/>
    <col min="13" max="13" width="11.57421875" style="57" customWidth="1"/>
    <col min="14" max="14" width="11.7109375" style="57" bestFit="1" customWidth="1"/>
    <col min="15" max="16" width="12.7109375" style="57" hidden="1" customWidth="1"/>
    <col min="17" max="16384" width="9.140625" style="57" customWidth="1"/>
  </cols>
  <sheetData>
    <row r="1" spans="1:15" s="15" customFormat="1" ht="15.75">
      <c r="A1" s="149" t="s">
        <v>407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="15" customFormat="1" ht="15.75"/>
    <row r="3" spans="1:14" s="9" customFormat="1" ht="15.75">
      <c r="A3" s="5" t="s">
        <v>4</v>
      </c>
      <c r="B3" s="54" t="s">
        <v>54</v>
      </c>
      <c r="C3" s="54" t="s">
        <v>55</v>
      </c>
      <c r="D3" s="54" t="s">
        <v>56</v>
      </c>
      <c r="E3" s="54" t="s">
        <v>57</v>
      </c>
      <c r="F3" s="54" t="s">
        <v>58</v>
      </c>
      <c r="G3" s="54" t="s">
        <v>59</v>
      </c>
      <c r="H3" s="54" t="s">
        <v>60</v>
      </c>
      <c r="I3" s="54" t="s">
        <v>61</v>
      </c>
      <c r="J3" s="54" t="s">
        <v>62</v>
      </c>
      <c r="K3" s="54" t="s">
        <v>63</v>
      </c>
      <c r="L3" s="54" t="s">
        <v>64</v>
      </c>
      <c r="M3" s="54" t="s">
        <v>65</v>
      </c>
      <c r="N3" s="54" t="s">
        <v>1</v>
      </c>
    </row>
    <row r="4" spans="1:16" s="9" customFormat="1" ht="25.5">
      <c r="A4" s="76" t="s">
        <v>86</v>
      </c>
      <c r="B4" s="4">
        <v>1774458</v>
      </c>
      <c r="C4" s="4">
        <v>1182972</v>
      </c>
      <c r="D4" s="4">
        <v>1182972</v>
      </c>
      <c r="E4" s="4">
        <v>1182972</v>
      </c>
      <c r="F4" s="4">
        <v>1182972</v>
      </c>
      <c r="G4" s="4">
        <v>1182972</v>
      </c>
      <c r="H4" s="4">
        <v>1182972</v>
      </c>
      <c r="I4" s="4">
        <v>1182972</v>
      </c>
      <c r="J4" s="4">
        <v>1182973</v>
      </c>
      <c r="K4" s="4">
        <v>1182973</v>
      </c>
      <c r="L4" s="4">
        <v>1182973</v>
      </c>
      <c r="M4" s="4">
        <v>1182973</v>
      </c>
      <c r="N4" s="13">
        <v>14787154</v>
      </c>
      <c r="O4" s="11">
        <v>14787154</v>
      </c>
      <c r="P4" s="11">
        <f aca="true" t="shared" si="0" ref="P4:P24">O4-N4</f>
        <v>0</v>
      </c>
    </row>
    <row r="5" spans="1:16" s="9" customFormat="1" ht="25.5">
      <c r="A5" s="76" t="s">
        <v>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>
        <v>0</v>
      </c>
      <c r="O5" s="11">
        <v>0</v>
      </c>
      <c r="P5" s="11">
        <f t="shared" si="0"/>
        <v>0</v>
      </c>
    </row>
    <row r="6" spans="1:16" s="9" customFormat="1" ht="15.75">
      <c r="A6" s="76" t="s">
        <v>88</v>
      </c>
      <c r="B6" s="4"/>
      <c r="C6" s="4"/>
      <c r="D6" s="4">
        <v>305780</v>
      </c>
      <c r="E6" s="4">
        <v>7800</v>
      </c>
      <c r="F6" s="4">
        <v>2650</v>
      </c>
      <c r="G6" s="4"/>
      <c r="H6" s="4"/>
      <c r="I6" s="4"/>
      <c r="J6" s="4">
        <v>302980</v>
      </c>
      <c r="K6" s="4">
        <v>10790</v>
      </c>
      <c r="L6" s="4"/>
      <c r="M6" s="4"/>
      <c r="N6" s="13">
        <v>630000</v>
      </c>
      <c r="O6" s="11">
        <v>630000</v>
      </c>
      <c r="P6" s="11">
        <f t="shared" si="0"/>
        <v>0</v>
      </c>
    </row>
    <row r="7" spans="1:16" s="9" customFormat="1" ht="15.75">
      <c r="A7" s="76" t="s">
        <v>24</v>
      </c>
      <c r="B7" s="4">
        <v>29627</v>
      </c>
      <c r="C7" s="4">
        <v>29627</v>
      </c>
      <c r="D7" s="4">
        <v>29627</v>
      </c>
      <c r="E7" s="4">
        <v>29627</v>
      </c>
      <c r="F7" s="4">
        <v>29627</v>
      </c>
      <c r="G7" s="4">
        <v>29627</v>
      </c>
      <c r="H7" s="4">
        <v>29627</v>
      </c>
      <c r="I7" s="4">
        <v>29627</v>
      </c>
      <c r="J7" s="4">
        <v>29627</v>
      </c>
      <c r="K7" s="4">
        <v>29627</v>
      </c>
      <c r="L7" s="4">
        <v>29627</v>
      </c>
      <c r="M7" s="4">
        <v>29627</v>
      </c>
      <c r="N7" s="13">
        <v>355524</v>
      </c>
      <c r="O7" s="11">
        <v>355524</v>
      </c>
      <c r="P7" s="11">
        <f t="shared" si="0"/>
        <v>0</v>
      </c>
    </row>
    <row r="8" spans="1:16" s="9" customFormat="1" ht="15.75">
      <c r="A8" s="76" t="s">
        <v>76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3">
        <v>0</v>
      </c>
      <c r="O8" s="11">
        <v>0</v>
      </c>
      <c r="P8" s="11">
        <f t="shared" si="0"/>
        <v>0</v>
      </c>
    </row>
    <row r="9" spans="1:16" s="9" customFormat="1" ht="15.75">
      <c r="A9" s="76" t="s">
        <v>89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3">
        <v>0</v>
      </c>
      <c r="O9" s="11">
        <v>0</v>
      </c>
      <c r="P9" s="11">
        <f t="shared" si="0"/>
        <v>0</v>
      </c>
    </row>
    <row r="10" spans="1:16" s="9" customFormat="1" ht="15.75">
      <c r="A10" s="76" t="s">
        <v>90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">
        <v>0</v>
      </c>
      <c r="O10" s="11">
        <v>0</v>
      </c>
      <c r="P10" s="11">
        <f t="shared" si="0"/>
        <v>0</v>
      </c>
    </row>
    <row r="11" spans="1:16" s="9" customFormat="1" ht="15.75">
      <c r="A11" s="76" t="s">
        <v>73</v>
      </c>
      <c r="B11" s="4"/>
      <c r="C11" s="4"/>
      <c r="D11" s="4">
        <v>1500000</v>
      </c>
      <c r="E11" s="4">
        <v>2456000</v>
      </c>
      <c r="F11" s="4">
        <v>589507</v>
      </c>
      <c r="G11" s="4"/>
      <c r="H11" s="4"/>
      <c r="I11" s="4"/>
      <c r="J11" s="4"/>
      <c r="K11" s="4"/>
      <c r="L11" s="4"/>
      <c r="M11" s="4"/>
      <c r="N11" s="13">
        <v>4545507</v>
      </c>
      <c r="O11" s="11">
        <v>4545507</v>
      </c>
      <c r="P11" s="11">
        <f t="shared" si="0"/>
        <v>0</v>
      </c>
    </row>
    <row r="12" spans="1:16" s="9" customFormat="1" ht="15.75">
      <c r="A12" s="76" t="s">
        <v>74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">
        <v>0</v>
      </c>
      <c r="O12" s="11">
        <v>0</v>
      </c>
      <c r="P12" s="11">
        <f t="shared" si="0"/>
        <v>0</v>
      </c>
    </row>
    <row r="13" spans="1:16" s="9" customFormat="1" ht="15.75">
      <c r="A13" s="56" t="s">
        <v>2</v>
      </c>
      <c r="B13" s="13">
        <v>1804085</v>
      </c>
      <c r="C13" s="13">
        <v>1212599</v>
      </c>
      <c r="D13" s="13">
        <v>3018379</v>
      </c>
      <c r="E13" s="13">
        <v>3676399</v>
      </c>
      <c r="F13" s="13">
        <v>1804756</v>
      </c>
      <c r="G13" s="13">
        <v>1212599</v>
      </c>
      <c r="H13" s="13">
        <v>1212599</v>
      </c>
      <c r="I13" s="13">
        <v>1212599</v>
      </c>
      <c r="J13" s="13">
        <v>1515580</v>
      </c>
      <c r="K13" s="13">
        <v>1223390</v>
      </c>
      <c r="L13" s="13">
        <v>1212600</v>
      </c>
      <c r="M13" s="13">
        <v>1212600</v>
      </c>
      <c r="N13" s="13">
        <v>20318185</v>
      </c>
      <c r="O13" s="11">
        <v>20318185</v>
      </c>
      <c r="P13" s="11">
        <f t="shared" si="0"/>
        <v>0</v>
      </c>
    </row>
    <row r="14" spans="1:16" s="9" customFormat="1" ht="15.75">
      <c r="A14" s="55" t="s">
        <v>19</v>
      </c>
      <c r="B14" s="4">
        <v>336870</v>
      </c>
      <c r="C14" s="4">
        <v>336870</v>
      </c>
      <c r="D14" s="4">
        <v>341560</v>
      </c>
      <c r="E14" s="4">
        <v>341560</v>
      </c>
      <c r="F14" s="4">
        <v>341560</v>
      </c>
      <c r="G14" s="4">
        <v>347850</v>
      </c>
      <c r="H14" s="4">
        <v>345620</v>
      </c>
      <c r="I14" s="4">
        <v>345620</v>
      </c>
      <c r="J14" s="4">
        <v>356870</v>
      </c>
      <c r="K14" s="4">
        <v>356870</v>
      </c>
      <c r="L14" s="4">
        <v>356870</v>
      </c>
      <c r="M14" s="4">
        <v>371880</v>
      </c>
      <c r="N14" s="13">
        <v>4180000</v>
      </c>
      <c r="O14" s="11">
        <v>4180000</v>
      </c>
      <c r="P14" s="11">
        <f t="shared" si="0"/>
        <v>0</v>
      </c>
    </row>
    <row r="15" spans="1:16" s="9" customFormat="1" ht="25.5">
      <c r="A15" s="55" t="s">
        <v>46</v>
      </c>
      <c r="B15" s="4">
        <v>47850</v>
      </c>
      <c r="C15" s="4">
        <v>47850</v>
      </c>
      <c r="D15" s="4">
        <v>48970</v>
      </c>
      <c r="E15" s="4">
        <v>48970</v>
      </c>
      <c r="F15" s="4">
        <v>48970</v>
      </c>
      <c r="G15" s="4">
        <v>49560</v>
      </c>
      <c r="H15" s="4">
        <v>49110</v>
      </c>
      <c r="I15" s="4">
        <v>49110</v>
      </c>
      <c r="J15" s="4">
        <v>62300</v>
      </c>
      <c r="K15" s="4">
        <v>62300</v>
      </c>
      <c r="L15" s="4">
        <v>62300</v>
      </c>
      <c r="M15" s="4">
        <v>102710</v>
      </c>
      <c r="N15" s="13">
        <v>680000</v>
      </c>
      <c r="O15" s="11">
        <v>680000</v>
      </c>
      <c r="P15" s="11">
        <f t="shared" si="0"/>
        <v>0</v>
      </c>
    </row>
    <row r="16" spans="1:16" s="9" customFormat="1" ht="15.75">
      <c r="A16" s="55" t="s">
        <v>47</v>
      </c>
      <c r="B16" s="4">
        <v>329865</v>
      </c>
      <c r="C16" s="4">
        <v>336545</v>
      </c>
      <c r="D16" s="4">
        <v>342685</v>
      </c>
      <c r="E16" s="4">
        <v>402560</v>
      </c>
      <c r="F16" s="4">
        <v>465320</v>
      </c>
      <c r="G16" s="4">
        <v>478560</v>
      </c>
      <c r="H16" s="4">
        <v>499860</v>
      </c>
      <c r="I16" s="4">
        <v>502980</v>
      </c>
      <c r="J16" s="4">
        <v>402650</v>
      </c>
      <c r="K16" s="4">
        <v>401330</v>
      </c>
      <c r="L16" s="4">
        <v>451125</v>
      </c>
      <c r="M16" s="4">
        <v>486520</v>
      </c>
      <c r="N16" s="13">
        <v>5100000</v>
      </c>
      <c r="O16" s="11">
        <v>5100000</v>
      </c>
      <c r="P16" s="11">
        <f t="shared" si="0"/>
        <v>0</v>
      </c>
    </row>
    <row r="17" spans="1:16" s="9" customFormat="1" ht="15.75">
      <c r="A17" s="55" t="s">
        <v>48</v>
      </c>
      <c r="B17" s="4">
        <v>89166</v>
      </c>
      <c r="C17" s="4">
        <v>89166</v>
      </c>
      <c r="D17" s="4">
        <v>89166</v>
      </c>
      <c r="E17" s="4">
        <v>89166</v>
      </c>
      <c r="F17" s="4">
        <v>89167</v>
      </c>
      <c r="G17" s="4">
        <v>89167</v>
      </c>
      <c r="H17" s="4">
        <v>89167</v>
      </c>
      <c r="I17" s="4">
        <v>89167</v>
      </c>
      <c r="J17" s="4">
        <v>89167</v>
      </c>
      <c r="K17" s="4">
        <v>89167</v>
      </c>
      <c r="L17" s="4">
        <v>89167</v>
      </c>
      <c r="M17" s="4">
        <v>89167</v>
      </c>
      <c r="N17" s="13">
        <v>1070000</v>
      </c>
      <c r="O17" s="11">
        <v>1070000</v>
      </c>
      <c r="P17" s="11">
        <f t="shared" si="0"/>
        <v>0</v>
      </c>
    </row>
    <row r="18" spans="1:16" s="9" customFormat="1" ht="15.75">
      <c r="A18" s="55" t="s">
        <v>49</v>
      </c>
      <c r="B18" s="4">
        <v>4800</v>
      </c>
      <c r="C18" s="4">
        <v>6500</v>
      </c>
      <c r="D18" s="4">
        <v>163542</v>
      </c>
      <c r="E18" s="4">
        <v>15685</v>
      </c>
      <c r="F18" s="4">
        <v>16580</v>
      </c>
      <c r="G18" s="4">
        <v>163542</v>
      </c>
      <c r="H18" s="4">
        <v>5600</v>
      </c>
      <c r="I18" s="4">
        <v>7400</v>
      </c>
      <c r="J18" s="4">
        <v>163542</v>
      </c>
      <c r="K18" s="4">
        <v>8950</v>
      </c>
      <c r="L18" s="4">
        <v>7696</v>
      </c>
      <c r="M18" s="4">
        <v>163542</v>
      </c>
      <c r="N18" s="13">
        <v>727379</v>
      </c>
      <c r="O18" s="11">
        <v>727379</v>
      </c>
      <c r="P18" s="11">
        <f t="shared" si="0"/>
        <v>0</v>
      </c>
    </row>
    <row r="19" spans="1:16" s="9" customFormat="1" ht="15.75">
      <c r="A19" s="55" t="s">
        <v>66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3">
        <v>0</v>
      </c>
      <c r="O19" s="11">
        <v>0</v>
      </c>
      <c r="P19" s="11">
        <f t="shared" si="0"/>
        <v>0</v>
      </c>
    </row>
    <row r="20" spans="1:16" s="9" customFormat="1" ht="15.75">
      <c r="A20" s="55" t="s">
        <v>25</v>
      </c>
      <c r="B20" s="4">
        <v>395000</v>
      </c>
      <c r="C20" s="4">
        <v>399850</v>
      </c>
      <c r="D20" s="4">
        <v>2028600</v>
      </c>
      <c r="E20" s="4">
        <v>2785000</v>
      </c>
      <c r="F20" s="4">
        <v>842000</v>
      </c>
      <c r="G20" s="4">
        <v>85680</v>
      </c>
      <c r="H20" s="4">
        <v>222600</v>
      </c>
      <c r="I20" s="4">
        <v>218560</v>
      </c>
      <c r="J20" s="4">
        <v>441320</v>
      </c>
      <c r="K20" s="4">
        <v>305460</v>
      </c>
      <c r="L20" s="4">
        <v>245250</v>
      </c>
      <c r="M20" s="4"/>
      <c r="N20" s="13">
        <v>7969320</v>
      </c>
      <c r="O20" s="11">
        <v>7969320</v>
      </c>
      <c r="P20" s="11">
        <f t="shared" si="0"/>
        <v>0</v>
      </c>
    </row>
    <row r="21" spans="1:16" s="9" customFormat="1" ht="15.75">
      <c r="A21" s="55" t="s">
        <v>85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3">
        <v>0</v>
      </c>
      <c r="O21" s="11">
        <v>0</v>
      </c>
      <c r="P21" s="11">
        <f t="shared" si="0"/>
        <v>0</v>
      </c>
    </row>
    <row r="22" spans="1:16" s="9" customFormat="1" ht="15.75">
      <c r="A22" s="55" t="s">
        <v>75</v>
      </c>
      <c r="B22" s="4">
        <v>591486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3">
        <v>591486</v>
      </c>
      <c r="O22" s="11">
        <v>591486</v>
      </c>
      <c r="P22" s="11">
        <f t="shared" si="0"/>
        <v>0</v>
      </c>
    </row>
    <row r="23" spans="1:16" s="9" customFormat="1" ht="15.75">
      <c r="A23" s="56" t="s">
        <v>3</v>
      </c>
      <c r="B23" s="13">
        <v>1795037</v>
      </c>
      <c r="C23" s="13">
        <v>1216781</v>
      </c>
      <c r="D23" s="13">
        <v>3014523</v>
      </c>
      <c r="E23" s="13">
        <v>3682941</v>
      </c>
      <c r="F23" s="13">
        <v>1803597</v>
      </c>
      <c r="G23" s="13">
        <v>1214359</v>
      </c>
      <c r="H23" s="13">
        <v>1211957</v>
      </c>
      <c r="I23" s="13">
        <v>1212837</v>
      </c>
      <c r="J23" s="13">
        <v>1515849</v>
      </c>
      <c r="K23" s="13">
        <v>1224077</v>
      </c>
      <c r="L23" s="13">
        <v>1212408</v>
      </c>
      <c r="M23" s="13">
        <v>1213819</v>
      </c>
      <c r="N23" s="13">
        <v>20318185</v>
      </c>
      <c r="O23" s="11">
        <v>20318185</v>
      </c>
      <c r="P23" s="11">
        <f t="shared" si="0"/>
        <v>0</v>
      </c>
    </row>
    <row r="24" spans="1:16" ht="15.75">
      <c r="A24" s="56" t="s">
        <v>69</v>
      </c>
      <c r="B24" s="13">
        <v>9048</v>
      </c>
      <c r="C24" s="13">
        <v>4866</v>
      </c>
      <c r="D24" s="13">
        <v>8722</v>
      </c>
      <c r="E24" s="13">
        <v>2180</v>
      </c>
      <c r="F24" s="13">
        <v>3339</v>
      </c>
      <c r="G24" s="13">
        <v>1579</v>
      </c>
      <c r="H24" s="13">
        <v>2221</v>
      </c>
      <c r="I24" s="13">
        <v>1983</v>
      </c>
      <c r="J24" s="13">
        <v>1714</v>
      </c>
      <c r="K24" s="13">
        <v>1027</v>
      </c>
      <c r="L24" s="13">
        <v>1219</v>
      </c>
      <c r="M24" s="13">
        <v>0</v>
      </c>
      <c r="N24" s="13">
        <v>0</v>
      </c>
      <c r="P24" s="11">
        <f t="shared" si="0"/>
        <v>0</v>
      </c>
    </row>
    <row r="25" ht="15">
      <c r="N25" s="58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2020-08-19T13:29:15Z</cp:lastPrinted>
  <dcterms:created xsi:type="dcterms:W3CDTF">2011-02-02T09:24:37Z</dcterms:created>
  <dcterms:modified xsi:type="dcterms:W3CDTF">2020-08-26T11:39:31Z</dcterms:modified>
  <cp:category/>
  <cp:version/>
  <cp:contentType/>
  <cp:contentStatus/>
</cp:coreProperties>
</file>